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190" activeTab="0"/>
  </bookViews>
  <sheets>
    <sheet name="記入上の注意（必ずお読みください）" sheetId="1" r:id="rId1"/>
    <sheet name="様式1" sheetId="2" r:id="rId2"/>
    <sheet name="様式２" sheetId="3" r:id="rId3"/>
    <sheet name="リレー" sheetId="4" r:id="rId4"/>
    <sheet name="確認シート" sheetId="5" r:id="rId5"/>
    <sheet name="競技者" sheetId="6" state="hidden" r:id="rId6"/>
    <sheet name="ﾘﾚｰDB" sheetId="7" state="hidden" r:id="rId7"/>
    <sheet name="名前" sheetId="8" state="hidden" r:id="rId8"/>
  </sheets>
  <definedNames>
    <definedName name="_xlfn.COUNTIFS" hidden="1">#NAME?</definedName>
    <definedName name="_xlfn.IFERROR" hidden="1">#NAME?</definedName>
    <definedName name="_xlnm.Print_Area" localSheetId="3">'リレー'!$A$1:$I$25</definedName>
    <definedName name="_xlnm.Print_Area" localSheetId="0">'記入上の注意（必ずお読みください）'!$A$1:$B$59</definedName>
    <definedName name="_xlnm.Print_Area" localSheetId="1">'様式1'!$A$1:$N$99</definedName>
    <definedName name="_xlnm.Print_Area" localSheetId="2">'様式２'!$A$1:$H$52</definedName>
    <definedName name="_xlnm.Print_Titles" localSheetId="1">'様式1'!$19:$19</definedName>
    <definedName name="Rチーム">'名前'!$D$22:$D$31</definedName>
    <definedName name="ﾅﾝﾊﾞｰ">'様式1'!$B$20:$B$99</definedName>
    <definedName name="リレー">'名前'!$D$14:$D$17</definedName>
    <definedName name="種別">'名前'!$F$30:$F$33</definedName>
    <definedName name="女子">'名前'!$J$4:$J$21</definedName>
    <definedName name="性別">'名前'!$D$4:$D$5</definedName>
    <definedName name="男子">'名前'!$G$4:$G$24</definedName>
    <definedName name="都道府県名">'名前'!$B$4:$B$51</definedName>
  </definedNames>
  <calcPr fullCalcOnLoad="1"/>
</workbook>
</file>

<file path=xl/sharedStrings.xml><?xml version="1.0" encoding="utf-8"?>
<sst xmlns="http://schemas.openxmlformats.org/spreadsheetml/2006/main" count="511" uniqueCount="290">
  <si>
    <r>
      <t>記入上の注意（必ず</t>
    </r>
    <r>
      <rPr>
        <b/>
        <u val="double"/>
        <sz val="36"/>
        <color indexed="10"/>
        <rFont val="Meiryo UI"/>
        <family val="3"/>
      </rPr>
      <t>すべて</t>
    </r>
    <r>
      <rPr>
        <b/>
        <sz val="36"/>
        <color indexed="60"/>
        <rFont val="Meiryo UI"/>
        <family val="3"/>
      </rPr>
      <t>お読みください）</t>
    </r>
  </si>
  <si>
    <t>《はじめに》</t>
  </si>
  <si>
    <t>【1】</t>
  </si>
  <si>
    <r>
      <t>本大会専用の申込みファイルであることを確認してください。この申込みファイルは</t>
    </r>
    <r>
      <rPr>
        <b/>
        <sz val="14"/>
        <color indexed="10"/>
        <rFont val="Meiryo UI"/>
        <family val="3"/>
      </rPr>
      <t>「2</t>
    </r>
    <r>
      <rPr>
        <b/>
        <sz val="14"/>
        <color indexed="10"/>
        <rFont val="Meiryo UI"/>
        <family val="3"/>
      </rPr>
      <t>023</t>
    </r>
    <r>
      <rPr>
        <b/>
        <sz val="14"/>
        <color indexed="10"/>
        <rFont val="Meiryo UI"/>
        <family val="3"/>
      </rPr>
      <t>県高校総体」</t>
    </r>
    <r>
      <rPr>
        <sz val="14"/>
        <color indexed="8"/>
        <rFont val="Meiryo UI"/>
        <family val="3"/>
      </rPr>
      <t>です。</t>
    </r>
  </si>
  <si>
    <t>【2】</t>
  </si>
  <si>
    <t>全て入力後、ファイル名の後に（校名）を入れてメールで送って下さい。</t>
  </si>
  <si>
    <t>【3】</t>
  </si>
  <si>
    <t>各シート、水色のセルにのみ入力してください。</t>
  </si>
  <si>
    <r>
      <t>《様式１について》　</t>
    </r>
    <r>
      <rPr>
        <b/>
        <sz val="18"/>
        <color indexed="10"/>
        <rFont val="Meiryo UI"/>
        <family val="3"/>
      </rPr>
      <t>最初にこのシートに入力してください。</t>
    </r>
  </si>
  <si>
    <t>〈学校情報入力〉</t>
  </si>
  <si>
    <t>「校名」…正式名で入力してください。　ただし「高等学校」は不要です。　例：徳島県立〇〇</t>
  </si>
  <si>
    <t>「学校長名」・「申し込み責任者氏名」・「緊急連絡先」(顧問の携帯電話番号など)を入力してください。</t>
  </si>
  <si>
    <t>「所属名略称」…プログラムに記載される略称を入力してください。　例：〇〇　※「高」は不要です</t>
  </si>
  <si>
    <t>〈選手情報・種目入力〉</t>
  </si>
  <si>
    <t>「ナンバー」…半角数字で入力してください。</t>
  </si>
  <si>
    <t>「氏名」…全角で入力してください。姓と名の間は全角スペースを入れてください。</t>
  </si>
  <si>
    <t>「ﾌﾘｶﾞﾅ」…半角カタカナで入力してください。姓と名の間は半角スペースを入れてください。</t>
  </si>
  <si>
    <t>「学年」…半角数字1～3で入力してください。</t>
  </si>
  <si>
    <t>「性」…男＝1 女=2というふうに、数字で入力してください。プルダウンからも選択できます。</t>
  </si>
  <si>
    <t>「種目1～3」…必ずプルダウンより選択してください。</t>
  </si>
  <si>
    <t>「最高記録」…次の注意事項にならって入力してください。</t>
  </si>
  <si>
    <t>※</t>
  </si>
  <si>
    <t>最高記録の注意事項</t>
  </si>
  <si>
    <t>①「秒」や「m」などの単位は入力せず、数字のみで入力してください。</t>
  </si>
  <si>
    <t>　例）2分8秒00→20800  15分10秒00→151000   7m20→720</t>
  </si>
  <si>
    <r>
      <t>②</t>
    </r>
    <r>
      <rPr>
        <b/>
        <sz val="14"/>
        <color indexed="10"/>
        <rFont val="Meiryo UI"/>
        <family val="3"/>
      </rPr>
      <t>2～3年生は、2022年度県新人陸上競技大会以降の最高記録</t>
    </r>
    <r>
      <rPr>
        <b/>
        <sz val="14"/>
        <color indexed="8"/>
        <rFont val="Meiryo UI"/>
        <family val="3"/>
      </rPr>
      <t>を記入して下さい。</t>
    </r>
  </si>
  <si>
    <r>
      <t>③</t>
    </r>
    <r>
      <rPr>
        <b/>
        <sz val="14"/>
        <color indexed="10"/>
        <rFont val="Meiryo UI"/>
        <family val="3"/>
      </rPr>
      <t>1年生は2023年3月以降の最高記録</t>
    </r>
    <r>
      <rPr>
        <b/>
        <sz val="14"/>
        <color indexed="8"/>
        <rFont val="Meiryo UI"/>
        <family val="3"/>
      </rPr>
      <t>を記入して下さい。</t>
    </r>
  </si>
  <si>
    <r>
      <t>④最高記録は､</t>
    </r>
    <r>
      <rPr>
        <b/>
        <sz val="14"/>
        <color indexed="12"/>
        <rFont val="Meiryo UI"/>
        <family val="3"/>
      </rPr>
      <t>番組編成を行う上で必要な情報</t>
    </r>
    <r>
      <rPr>
        <b/>
        <sz val="14"/>
        <color indexed="8"/>
        <rFont val="Meiryo UI"/>
        <family val="3"/>
      </rPr>
      <t>ですので､</t>
    </r>
    <r>
      <rPr>
        <b/>
        <u val="single"/>
        <sz val="14"/>
        <color indexed="10"/>
        <rFont val="Meiryo UI"/>
        <family val="3"/>
      </rPr>
      <t>正確に入力をお願いします。</t>
    </r>
  </si>
  <si>
    <t>　正確な記録が入力されていない場合は、記録なしでエントリーすることがあります。</t>
  </si>
  <si>
    <t>【4】</t>
  </si>
  <si>
    <r>
      <t>リレーの選手は、</t>
    </r>
    <r>
      <rPr>
        <b/>
        <sz val="14"/>
        <color indexed="10"/>
        <rFont val="Meiryo UI"/>
        <family val="3"/>
      </rPr>
      <t>各リレーの欄に「１」と入力</t>
    </r>
    <r>
      <rPr>
        <sz val="14"/>
        <rFont val="Meiryo UI"/>
        <family val="3"/>
      </rPr>
      <t>してください。</t>
    </r>
  </si>
  <si>
    <t>↓選手情報・種目入力例</t>
  </si>
  <si>
    <t>《様式2について》</t>
  </si>
  <si>
    <t>必ず(様式１)入力後に行って下さい。</t>
  </si>
  <si>
    <t>(様式1)を確認しながら各種目のナンバー欄のみ(色のついたセル)入力して下さい。</t>
  </si>
  <si>
    <t>(様式1)のデータがそのまま出てきますので、変更は(様式1)でお願いします。</t>
  </si>
  <si>
    <t>《リレーシートについて》</t>
  </si>
  <si>
    <t>種目をプルダウンから選択し、選手①～⑥にナンバーを入力して下さい。(5人以下の場合は左から詰めて入力してください）</t>
  </si>
  <si>
    <t>最高記録は、個人種目の例にならって入力してください。　例）44秒00→4400  3分30秒00→33000</t>
  </si>
  <si>
    <t>《確認シートについて》</t>
  </si>
  <si>
    <t>例年、県高校総体・県新人陸上申込で（様式1）と（様式2）の内容が異なっている学校がたくさんあります。</t>
  </si>
  <si>
    <t>（様式２で100m3名であるが様式1では2名である　など）</t>
  </si>
  <si>
    <t>そのミスの確認をこのシートで行って下さい。備考欄にメッセージがあればその種目の確認を行って下さい。</t>
  </si>
  <si>
    <t>データ締め切り　5月22日(月）12:00　※厳守</t>
  </si>
  <si>
    <t>重　要</t>
  </si>
  <si>
    <t>ファイルを保存して、高校総体記録担当：鈴木有二（城東高校）宛へ送信してください。</t>
  </si>
  <si>
    <r>
      <t>ファイル名の後に(学校名)を</t>
    </r>
    <r>
      <rPr>
        <b/>
        <sz val="16"/>
        <color indexed="10"/>
        <rFont val="Meiryo UI"/>
        <family val="3"/>
      </rPr>
      <t>必ず入力して保存して下さい</t>
    </r>
    <r>
      <rPr>
        <b/>
        <sz val="16"/>
        <color indexed="9"/>
        <rFont val="Meiryo UI"/>
        <family val="3"/>
      </rPr>
      <t>。</t>
    </r>
  </si>
  <si>
    <t>メールアドレス　：　tokujimunakata@yahoo.co.jp</t>
  </si>
  <si>
    <t>印刷したものは，監督会議時にご持参下さい。</t>
  </si>
  <si>
    <t>新しく監督になった先生、異動された先生は学校名を必ず教えて下さい。</t>
  </si>
  <si>
    <t>(新しい先生は携帯番号もお願いします。メールに記載して下さい。）</t>
  </si>
  <si>
    <t>5月22日(月)12:00までに、選手登録をお願いいたします。</t>
  </si>
  <si>
    <t>(一度登録されたものは変更できませんので、充分ご確認の上登録して下さい。）</t>
  </si>
  <si>
    <t>監督会議　　5月25日(木)14時～　　名西高等学校　会議室</t>
  </si>
  <si>
    <t>※必ず各校1名参加してください。</t>
  </si>
  <si>
    <t>《監督会議時必要経費》</t>
  </si>
  <si>
    <r>
      <t>県高体連陸上競技専門部協力金2000円･･･×</t>
    </r>
    <r>
      <rPr>
        <b/>
        <u val="single"/>
        <sz val="16"/>
        <rFont val="Meiryo UI"/>
        <family val="3"/>
      </rPr>
      <t>人数分</t>
    </r>
  </si>
  <si>
    <r>
      <t>プラス、全国高体連発刊の『2023年度全国高校陸上競技年鑑』</t>
    </r>
    <r>
      <rPr>
        <b/>
        <u val="single"/>
        <sz val="16"/>
        <rFont val="Meiryo UI"/>
        <family val="3"/>
      </rPr>
      <t>2000円(各校1冊）</t>
    </r>
  </si>
  <si>
    <t>　　　　　※以上4点お願いいたします。</t>
  </si>
  <si>
    <t>第62回徳島県高等学校総合体育大会陸上競技　参加申込書　</t>
  </si>
  <si>
    <t>様式１</t>
  </si>
  <si>
    <t>秩父宮賜杯第75回全国高等学校陸上競技対校選手権大会徳島県予選会</t>
  </si>
  <si>
    <t>　</t>
  </si>
  <si>
    <t>　　　記載の生徒は本校在校生で、標記の大会に出場することを認知します。</t>
  </si>
  <si>
    <t>校 名</t>
  </si>
  <si>
    <t>高  等  学  校  長</t>
  </si>
  <si>
    <t>申込責任者</t>
  </si>
  <si>
    <t>緊急連絡先</t>
  </si>
  <si>
    <t>都道
府県</t>
  </si>
  <si>
    <t>徳　島</t>
  </si>
  <si>
    <t>所属名略称</t>
  </si>
  <si>
    <t>種   別</t>
  </si>
  <si>
    <t>高校</t>
  </si>
  <si>
    <t>男子</t>
  </si>
  <si>
    <t>女子</t>
  </si>
  <si>
    <t>計</t>
  </si>
  <si>
    <t>個人</t>
  </si>
  <si>
    <t>参加人数</t>
  </si>
  <si>
    <t>リレー</t>
  </si>
  <si>
    <t>個人種目数</t>
  </si>
  <si>
    <t>リレー種目数</t>
  </si>
  <si>
    <t>参加料合計</t>
  </si>
  <si>
    <t>№</t>
  </si>
  <si>
    <t>ﾅﾝﾊﾞｰ</t>
  </si>
  <si>
    <t>氏　名</t>
  </si>
  <si>
    <t>ﾌﾘｶﾞﾅ</t>
  </si>
  <si>
    <t>学年</t>
  </si>
  <si>
    <t>性</t>
  </si>
  <si>
    <t>種目1</t>
  </si>
  <si>
    <t>最高記録</t>
  </si>
  <si>
    <t>種目2</t>
  </si>
  <si>
    <t>種目3</t>
  </si>
  <si>
    <t>4×100ｍR</t>
  </si>
  <si>
    <t>4×400ｍR</t>
  </si>
  <si>
    <t>様式２</t>
  </si>
  <si>
    <t>様式2</t>
  </si>
  <si>
    <t>(陸上競技)　　　種目別申込書　　(１部提出)</t>
  </si>
  <si>
    <t>種　　目</t>
  </si>
  <si>
    <t>氏　　名</t>
  </si>
  <si>
    <t>男　　　　　子</t>
  </si>
  <si>
    <t>100m</t>
  </si>
  <si>
    <t>200m</t>
  </si>
  <si>
    <t>400m</t>
  </si>
  <si>
    <t>800m</t>
  </si>
  <si>
    <t>1500m</t>
  </si>
  <si>
    <t>5000m</t>
  </si>
  <si>
    <t>110mH</t>
  </si>
  <si>
    <t>400mH</t>
  </si>
  <si>
    <t>3000mSC</t>
  </si>
  <si>
    <t>5000mW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</si>
  <si>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</si>
  <si>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</si>
  <si>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</si>
  <si>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</si>
  <si>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</si>
  <si>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</si>
  <si>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</si>
  <si>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</si>
  <si>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</si>
  <si>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</si>
  <si>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八種競技</t>
  </si>
  <si>
    <t>女　　　　　子</t>
  </si>
  <si>
    <t>3000m</t>
  </si>
  <si>
    <t>100mH</t>
  </si>
  <si>
    <t>5000m競歩</t>
  </si>
  <si>
    <t>七種競技</t>
  </si>
  <si>
    <t>学 校 名</t>
  </si>
  <si>
    <t>高等学校</t>
  </si>
  <si>
    <t>記　載
責任者
（顧問）</t>
  </si>
  <si>
    <t>リレー申込み</t>
  </si>
  <si>
    <r>
      <t>注１　選手の欄に</t>
    </r>
    <r>
      <rPr>
        <b/>
        <u val="double"/>
        <sz val="11"/>
        <color indexed="10"/>
        <rFont val="ＭＳ Ｐゴシック"/>
        <family val="3"/>
      </rPr>
      <t>ナンバーカード</t>
    </r>
    <r>
      <rPr>
        <sz val="11"/>
        <color theme="1"/>
        <rFont val="Calibri"/>
        <family val="3"/>
      </rPr>
      <t>（半角数字）を入力してください。</t>
    </r>
  </si>
  <si>
    <t>注2　リレーのみの参加選手も【申込一覧】に入力してください。</t>
  </si>
  <si>
    <t>種目</t>
  </si>
  <si>
    <t>選手①</t>
  </si>
  <si>
    <t>選手②</t>
  </si>
  <si>
    <t>選手③</t>
  </si>
  <si>
    <t>選手④</t>
  </si>
  <si>
    <t>選手⑤</t>
  </si>
  <si>
    <t>選手⑥</t>
  </si>
  <si>
    <t>男4×100mR</t>
  </si>
  <si>
    <t>男4×400mR</t>
  </si>
  <si>
    <t>女4×100mR</t>
  </si>
  <si>
    <t>女4×400mR</t>
  </si>
  <si>
    <t>様式１人数</t>
  </si>
  <si>
    <t>様式２人数</t>
  </si>
  <si>
    <t>リレー人数</t>
  </si>
  <si>
    <t>備考</t>
  </si>
  <si>
    <t>男</t>
  </si>
  <si>
    <t>女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</si>
  <si>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</si>
  <si>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</si>
  <si>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</si>
  <si>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</si>
  <si>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</si>
  <si>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</si>
  <si>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</si>
  <si>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</si>
  <si>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</si>
  <si>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</si>
  <si>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</si>
  <si>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</si>
  <si>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TM</t>
  </si>
  <si>
    <t>S4</t>
  </si>
  <si>
    <t>S5</t>
  </si>
  <si>
    <t>S6</t>
  </si>
  <si>
    <t>NO</t>
  </si>
  <si>
    <t>都道府県名</t>
  </si>
  <si>
    <t>性別</t>
  </si>
  <si>
    <t>北海道</t>
  </si>
  <si>
    <t>00200</t>
  </si>
  <si>
    <t>男100m</t>
  </si>
  <si>
    <t>女100m</t>
  </si>
  <si>
    <t>青　森</t>
  </si>
  <si>
    <t>00300</t>
  </si>
  <si>
    <t>男200m</t>
  </si>
  <si>
    <t>女200m</t>
  </si>
  <si>
    <t>岩　手</t>
  </si>
  <si>
    <t>00500</t>
  </si>
  <si>
    <t>男400m</t>
  </si>
  <si>
    <t>女400m</t>
  </si>
  <si>
    <t>宮　城</t>
  </si>
  <si>
    <t>00600</t>
  </si>
  <si>
    <t>男800m</t>
  </si>
  <si>
    <t>女800m</t>
  </si>
  <si>
    <t>秋　田</t>
  </si>
  <si>
    <t>00800</t>
  </si>
  <si>
    <t>男1500m</t>
  </si>
  <si>
    <t>女1500m</t>
  </si>
  <si>
    <t>山　形</t>
  </si>
  <si>
    <t>01100</t>
  </si>
  <si>
    <t>男5000m</t>
  </si>
  <si>
    <t>01000</t>
  </si>
  <si>
    <t>女3000m</t>
  </si>
  <si>
    <t>福　島</t>
  </si>
  <si>
    <t>03400</t>
  </si>
  <si>
    <t>男110mH</t>
  </si>
  <si>
    <t>04400</t>
  </si>
  <si>
    <t>女100mH</t>
  </si>
  <si>
    <t>茨　城</t>
  </si>
  <si>
    <t>03700</t>
  </si>
  <si>
    <t>男400mH</t>
  </si>
  <si>
    <t>04600</t>
  </si>
  <si>
    <t>女400mH</t>
  </si>
  <si>
    <t>栃　木</t>
  </si>
  <si>
    <t>05300</t>
  </si>
  <si>
    <t>男3000mSC</t>
  </si>
  <si>
    <t>06100</t>
  </si>
  <si>
    <t>女5000mW</t>
  </si>
  <si>
    <t>群　馬</t>
  </si>
  <si>
    <t>男5000mW</t>
  </si>
  <si>
    <t>07100</t>
  </si>
  <si>
    <t>女走高跳</t>
  </si>
  <si>
    <t>埼　玉</t>
  </si>
  <si>
    <t>男走高跳</t>
  </si>
  <si>
    <t>07200</t>
  </si>
  <si>
    <t>女棒高跳</t>
  </si>
  <si>
    <t>千　葉</t>
  </si>
  <si>
    <t>男棒高跳</t>
  </si>
  <si>
    <t>07300</t>
  </si>
  <si>
    <t>女走幅跳</t>
  </si>
  <si>
    <t>東　京</t>
  </si>
  <si>
    <t>男走幅跳</t>
  </si>
  <si>
    <t>07400</t>
  </si>
  <si>
    <t>女三段跳</t>
  </si>
  <si>
    <t>神奈川</t>
  </si>
  <si>
    <t>男三段跳</t>
  </si>
  <si>
    <t>08400</t>
  </si>
  <si>
    <t>女砲丸投</t>
  </si>
  <si>
    <t>新　潟</t>
  </si>
  <si>
    <t>08230</t>
  </si>
  <si>
    <t>男砲丸投</t>
  </si>
  <si>
    <t>08800</t>
  </si>
  <si>
    <t>女円盤投</t>
  </si>
  <si>
    <t>富　山</t>
  </si>
  <si>
    <t>08730</t>
  </si>
  <si>
    <t>男円盤投</t>
  </si>
  <si>
    <t>09400</t>
  </si>
  <si>
    <t>女ﾊﾝﾏｰ投</t>
  </si>
  <si>
    <t>石　川</t>
  </si>
  <si>
    <t>09130</t>
  </si>
  <si>
    <t>男ﾊﾝﾏｰ投</t>
  </si>
  <si>
    <t>09300</t>
  </si>
  <si>
    <t>女やり投</t>
  </si>
  <si>
    <t>福　井</t>
  </si>
  <si>
    <t>Rチーム</t>
  </si>
  <si>
    <t>09200</t>
  </si>
  <si>
    <t>男やり投</t>
  </si>
  <si>
    <t>女七種競技</t>
  </si>
  <si>
    <t>山　梨</t>
  </si>
  <si>
    <t>Ａ</t>
  </si>
  <si>
    <t>21000</t>
  </si>
  <si>
    <t>男八種競技</t>
  </si>
  <si>
    <t>長　野</t>
  </si>
  <si>
    <t>Ｂ</t>
  </si>
  <si>
    <t>岐　阜</t>
  </si>
  <si>
    <t>Ｃ</t>
  </si>
  <si>
    <t>静　岡</t>
  </si>
  <si>
    <t>Ｄ</t>
  </si>
  <si>
    <t>愛　知</t>
  </si>
  <si>
    <t>Ｅ</t>
  </si>
  <si>
    <t>三　重</t>
  </si>
  <si>
    <t>Ｆ</t>
  </si>
  <si>
    <t>滋　賀</t>
  </si>
  <si>
    <t>Ｇ</t>
  </si>
  <si>
    <t>京　都</t>
  </si>
  <si>
    <t>Ｈ</t>
  </si>
  <si>
    <t>種別</t>
  </si>
  <si>
    <t>大　阪</t>
  </si>
  <si>
    <t>Ｉ</t>
  </si>
  <si>
    <t>兵　庫</t>
  </si>
  <si>
    <t>Ｊ</t>
  </si>
  <si>
    <t>奈　良</t>
  </si>
  <si>
    <t>和歌山</t>
  </si>
  <si>
    <t>鳥　取</t>
  </si>
  <si>
    <t>島　根</t>
  </si>
  <si>
    <t>岡　山</t>
  </si>
  <si>
    <t>広　島</t>
  </si>
  <si>
    <t>山　口</t>
  </si>
  <si>
    <t>香　川</t>
  </si>
  <si>
    <t>20200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</si>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</sst>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000"/>
    <numFmt numFmtId="179" formatCode="[&gt;10000]0&quot;’&quot;00&quot;”&quot;00;0&quot;”&quot;00"/>
    <numFmt numFmtId="180" formatCode="&quot;第&quot;0&quot;回&quot;"/>
    <numFmt numFmtId="181" formatCode="&quot;　　　　　秩父宮賜杯第&quot;0&quot;回全国高等学校陸上競技対抗選手権大会徳島県予選会&quot;"/>
    <numFmt numFmtId="182" formatCode="0000"/>
    <numFmt numFmtId="183" formatCode="[=1]&quot;男&quot;;[=2]&quot;女&quot;;General"/>
    <numFmt numFmtId="184" formatCode="[$-F800]dddd\,\ mmmm\ dd\,\ yyyy"/>
    <numFmt numFmtId="185" formatCode="[$-411]ggge&quot;年&quot;m&quot;月&quot;d&quot;日&quot;;@"/>
  </numFmts>
  <fonts count="88">
    <font>
      <sz val="11"/>
      <color theme="1"/>
      <name val="Calibri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sz val="14"/>
      <color indexed="8"/>
      <name val="Meiryo UI"/>
      <family val="3"/>
    </font>
    <font>
      <b/>
      <sz val="36"/>
      <color indexed="60"/>
      <name val="Meiryo UI"/>
      <family val="3"/>
    </font>
    <font>
      <b/>
      <sz val="18"/>
      <color indexed="8"/>
      <name val="Meiryo UI"/>
      <family val="3"/>
    </font>
    <font>
      <b/>
      <u val="single"/>
      <sz val="14"/>
      <color indexed="30"/>
      <name val="Meiryo UI"/>
      <family val="3"/>
    </font>
    <font>
      <b/>
      <sz val="14"/>
      <color indexed="10"/>
      <name val="Meiryo UI"/>
      <family val="3"/>
    </font>
    <font>
      <b/>
      <sz val="14"/>
      <color indexed="8"/>
      <name val="Meiryo UI"/>
      <family val="3"/>
    </font>
    <font>
      <b/>
      <u val="single"/>
      <sz val="14"/>
      <color indexed="9"/>
      <name val="Meiryo UI"/>
      <family val="3"/>
    </font>
    <font>
      <sz val="14"/>
      <name val="Meiryo UI"/>
      <family val="3"/>
    </font>
    <font>
      <b/>
      <u val="single"/>
      <sz val="14"/>
      <color indexed="8"/>
      <name val="Meiryo UI"/>
      <family val="3"/>
    </font>
    <font>
      <b/>
      <sz val="28"/>
      <color indexed="10"/>
      <name val="Meiryo UI"/>
      <family val="3"/>
    </font>
    <font>
      <b/>
      <sz val="26"/>
      <color indexed="10"/>
      <name val="Meiryo UI"/>
      <family val="3"/>
    </font>
    <font>
      <b/>
      <sz val="16"/>
      <color indexed="9"/>
      <name val="Meiryo UI"/>
      <family val="3"/>
    </font>
    <font>
      <b/>
      <sz val="16"/>
      <name val="Meiryo UI"/>
      <family val="3"/>
    </font>
    <font>
      <b/>
      <u val="double"/>
      <sz val="16"/>
      <name val="Meiryo UI"/>
      <family val="3"/>
    </font>
    <font>
      <b/>
      <sz val="16"/>
      <color indexed="8"/>
      <name val="Meiryo UI"/>
      <family val="3"/>
    </font>
    <font>
      <sz val="11"/>
      <color indexed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3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u val="double"/>
      <sz val="11"/>
      <color indexed="10"/>
      <name val="ＭＳ Ｐゴシック"/>
      <family val="3"/>
    </font>
    <font>
      <b/>
      <u val="double"/>
      <sz val="36"/>
      <color indexed="10"/>
      <name val="Meiryo UI"/>
      <family val="3"/>
    </font>
    <font>
      <b/>
      <sz val="18"/>
      <color indexed="10"/>
      <name val="Meiryo UI"/>
      <family val="3"/>
    </font>
    <font>
      <b/>
      <sz val="14"/>
      <color indexed="12"/>
      <name val="Meiryo UI"/>
      <family val="3"/>
    </font>
    <font>
      <b/>
      <u val="single"/>
      <sz val="14"/>
      <color indexed="10"/>
      <name val="Meiryo UI"/>
      <family val="3"/>
    </font>
    <font>
      <b/>
      <sz val="16"/>
      <color indexed="10"/>
      <name val="Meiryo UI"/>
      <family val="3"/>
    </font>
    <font>
      <b/>
      <u val="single"/>
      <sz val="16"/>
      <name val="Meiryo U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4"/>
      <color theme="1"/>
      <name val="Meiryo UI"/>
      <family val="3"/>
    </font>
    <font>
      <b/>
      <sz val="18"/>
      <color theme="1"/>
      <name val="Meiryo UI"/>
      <family val="3"/>
    </font>
    <font>
      <b/>
      <u val="single"/>
      <sz val="14"/>
      <color rgb="FF0070C0"/>
      <name val="Meiryo UI"/>
      <family val="3"/>
    </font>
    <font>
      <b/>
      <u val="single"/>
      <sz val="14"/>
      <color theme="0"/>
      <name val="Meiryo UI"/>
      <family val="3"/>
    </font>
    <font>
      <b/>
      <sz val="14"/>
      <color rgb="FFFF0000"/>
      <name val="Meiryo UI"/>
      <family val="3"/>
    </font>
    <font>
      <b/>
      <sz val="28"/>
      <color rgb="FFFF0000"/>
      <name val="Meiryo UI"/>
      <family val="3"/>
    </font>
    <font>
      <b/>
      <sz val="16"/>
      <color theme="0"/>
      <name val="Meiryo UI"/>
      <family val="3"/>
    </font>
  </fonts>
  <fills count="41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/>
    </border>
    <border>
      <left style="double"/>
      <right style="hair"/>
      <top style="thin"/>
      <bottom style="thin"/>
    </border>
    <border>
      <left style="thin"/>
      <right style="double"/>
      <top/>
      <bottom style="double"/>
    </border>
    <border>
      <left style="double"/>
      <right style="hair"/>
      <top style="thin"/>
      <bottom style="double"/>
    </border>
    <border>
      <left style="thin"/>
      <right style="double"/>
      <top/>
      <bottom style="thin"/>
    </border>
    <border>
      <left style="double"/>
      <right style="hair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thin"/>
      <bottom/>
    </border>
    <border>
      <left style="thin"/>
      <right style="hair"/>
      <top style="thin"/>
      <bottom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medium">
        <color rgb="FFFF0000"/>
      </bottom>
    </border>
    <border>
      <left style="thick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ck">
        <color rgb="FFFF0000"/>
      </right>
      <top style="medium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ck">
        <color rgb="FFFF0000"/>
      </right>
      <top>
        <color indexed="63"/>
      </top>
      <bottom style="medium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medium">
        <color rgb="FFFF0000"/>
      </left>
      <right style="thick">
        <color rgb="FFFF0000"/>
      </right>
      <top>
        <color indexed="63"/>
      </top>
      <bottom style="thick">
        <color rgb="FFFF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0" fontId="62" fillId="2" borderId="1" applyNumberFormat="0" applyAlignment="0" applyProtection="0"/>
    <xf numFmtId="177" fontId="63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0" fillId="3" borderId="0" applyNumberFormat="0" applyBorder="0" applyAlignment="0" applyProtection="0"/>
    <xf numFmtId="176" fontId="63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2" applyNumberFormat="0" applyFont="0" applyAlignment="0" applyProtection="0"/>
    <xf numFmtId="9" fontId="2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72" fillId="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9" borderId="1" applyNumberFormat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65" fillId="10" borderId="0" applyNumberFormat="0" applyBorder="0" applyAlignment="0" applyProtection="0"/>
    <xf numFmtId="0" fontId="77" fillId="11" borderId="8" applyNumberFormat="0" applyAlignment="0" applyProtection="0"/>
    <xf numFmtId="0" fontId="0" fillId="12" borderId="0" applyNumberFormat="0" applyBorder="0" applyAlignment="0" applyProtection="0"/>
    <xf numFmtId="0" fontId="78" fillId="0" borderId="9" applyNumberFormat="0" applyFill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6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38" fontId="1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0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0" fillId="31" borderId="0" applyNumberFormat="0" applyBorder="0" applyAlignment="0" applyProtection="0"/>
    <xf numFmtId="0" fontId="65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</cellStyleXfs>
  <cellXfs count="25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64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3" fillId="0" borderId="0" xfId="64" applyNumberFormat="1" applyFont="1" applyFill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shrinkToFit="1"/>
    </xf>
    <xf numFmtId="49" fontId="2" fillId="0" borderId="0" xfId="64" applyNumberFormat="1" applyFont="1" applyFill="1" applyAlignment="1">
      <alignment horizontal="center" vertical="center"/>
      <protection/>
    </xf>
    <xf numFmtId="0" fontId="1" fillId="0" borderId="0" xfId="65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33" borderId="10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3" borderId="15" xfId="0" applyFill="1" applyBorder="1" applyAlignment="1" applyProtection="1">
      <alignment horizontal="center" vertical="center"/>
      <protection hidden="1" locked="0"/>
    </xf>
    <xf numFmtId="0" fontId="0" fillId="0" borderId="15" xfId="0" applyFill="1" applyBorder="1" applyAlignment="1" applyProtection="1">
      <alignment horizontal="center" vertical="center"/>
      <protection hidden="1"/>
    </xf>
    <xf numFmtId="179" fontId="0" fillId="3" borderId="19" xfId="0" applyNumberFormat="1" applyFill="1" applyBorder="1" applyAlignment="1" applyProtection="1">
      <alignment horizontal="center" vertical="center"/>
      <protection hidden="1" locked="0"/>
    </xf>
    <xf numFmtId="0" fontId="10" fillId="3" borderId="26" xfId="0" applyFont="1" applyFill="1" applyBorder="1" applyAlignment="1" applyProtection="1">
      <alignment horizontal="center" vertical="center"/>
      <protection hidden="1" locked="0"/>
    </xf>
    <xf numFmtId="0" fontId="10" fillId="3" borderId="27" xfId="0" applyFont="1" applyFill="1" applyBorder="1" applyAlignment="1" applyProtection="1">
      <alignment horizontal="center" vertical="center"/>
      <protection hidden="1" locked="0"/>
    </xf>
    <xf numFmtId="0" fontId="0" fillId="3" borderId="10" xfId="0" applyFill="1" applyBorder="1" applyAlignment="1" applyProtection="1">
      <alignment horizontal="center" vertical="center"/>
      <protection hidden="1" locked="0"/>
    </xf>
    <xf numFmtId="0" fontId="0" fillId="0" borderId="10" xfId="0" applyFill="1" applyBorder="1" applyAlignment="1" applyProtection="1">
      <alignment horizontal="center" vertical="center"/>
      <protection hidden="1"/>
    </xf>
    <xf numFmtId="179" fontId="0" fillId="3" borderId="13" xfId="0" applyNumberFormat="1" applyFill="1" applyBorder="1" applyAlignment="1" applyProtection="1">
      <alignment horizontal="center" vertical="center"/>
      <protection hidden="1" locked="0"/>
    </xf>
    <xf numFmtId="0" fontId="10" fillId="3" borderId="28" xfId="0" applyFont="1" applyFill="1" applyBorder="1" applyAlignment="1" applyProtection="1">
      <alignment horizontal="center" vertical="center"/>
      <protection hidden="1" locked="0"/>
    </xf>
    <xf numFmtId="0" fontId="10" fillId="3" borderId="29" xfId="0" applyFont="1" applyFill="1" applyBorder="1" applyAlignment="1" applyProtection="1">
      <alignment horizontal="center" vertical="center"/>
      <protection hidden="1" locked="0"/>
    </xf>
    <xf numFmtId="0" fontId="9" fillId="0" borderId="14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 locked="0"/>
    </xf>
    <xf numFmtId="0" fontId="10" fillId="3" borderId="3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vertical="center"/>
      <protection hidden="1"/>
    </xf>
    <xf numFmtId="180" fontId="11" fillId="0" borderId="0" xfId="0" applyNumberFormat="1" applyFont="1" applyFill="1" applyAlignment="1" applyProtection="1">
      <alignment horizontal="center" vertical="center" shrinkToFit="1"/>
      <protection hidden="1"/>
    </xf>
    <xf numFmtId="180" fontId="12" fillId="0" borderId="0" xfId="0" applyNumberFormat="1" applyFont="1" applyFill="1" applyAlignment="1" applyProtection="1">
      <alignment vertical="center" shrinkToFit="1"/>
      <protection hidden="1"/>
    </xf>
    <xf numFmtId="181" fontId="13" fillId="0" borderId="0" xfId="0" applyNumberFormat="1" applyFont="1" applyFill="1" applyAlignment="1" applyProtection="1">
      <alignment horizontal="center" vertical="center" shrinkToFit="1"/>
      <protection hidden="1"/>
    </xf>
    <xf numFmtId="0" fontId="14" fillId="0" borderId="0" xfId="0" applyFont="1" applyFill="1" applyAlignment="1" applyProtection="1">
      <alignment horizontal="left" vertical="center" shrinkToFit="1"/>
      <protection hidden="1"/>
    </xf>
    <xf numFmtId="0" fontId="15" fillId="0" borderId="33" xfId="0" applyFont="1" applyFill="1" applyBorder="1" applyAlignment="1" applyProtection="1">
      <alignment vertical="center" shrinkToFit="1"/>
      <protection hidden="1"/>
    </xf>
    <xf numFmtId="0" fontId="3" fillId="0" borderId="33" xfId="0" applyFont="1" applyFill="1" applyBorder="1" applyAlignment="1" applyProtection="1">
      <alignment vertical="center" shrinkToFit="1"/>
      <protection hidden="1"/>
    </xf>
    <xf numFmtId="0" fontId="3" fillId="0" borderId="33" xfId="0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34" xfId="0" applyFont="1" applyFill="1" applyBorder="1" applyAlignment="1" applyProtection="1">
      <alignment horizontal="center" vertical="center" shrinkToFit="1"/>
      <protection hidden="1"/>
    </xf>
    <xf numFmtId="0" fontId="2" fillId="0" borderId="35" xfId="0" applyFont="1" applyFill="1" applyBorder="1" applyAlignment="1" applyProtection="1">
      <alignment horizontal="center" vertical="center" shrinkToFit="1"/>
      <protection hidden="1"/>
    </xf>
    <xf numFmtId="0" fontId="2" fillId="0" borderId="32" xfId="0" applyFont="1" applyFill="1" applyBorder="1" applyAlignment="1" applyProtection="1">
      <alignment horizontal="center" vertical="center" shrinkToFit="1"/>
      <protection hidden="1"/>
    </xf>
    <xf numFmtId="0" fontId="2" fillId="0" borderId="28" xfId="0" applyFont="1" applyFill="1" applyBorder="1" applyAlignment="1" applyProtection="1">
      <alignment horizontal="center" vertical="center" shrinkToFit="1"/>
      <protection hidden="1"/>
    </xf>
    <xf numFmtId="0" fontId="2" fillId="0" borderId="22" xfId="0" applyFont="1" applyFill="1" applyBorder="1" applyAlignment="1" applyProtection="1">
      <alignment horizontal="center" vertical="center" shrinkToFit="1"/>
      <protection hidden="1"/>
    </xf>
    <xf numFmtId="0" fontId="2" fillId="0" borderId="36" xfId="0" applyFont="1" applyFill="1" applyBorder="1" applyAlignment="1" applyProtection="1">
      <alignment horizontal="center" vertical="center" shrinkToFit="1"/>
      <protection hidden="1"/>
    </xf>
    <xf numFmtId="0" fontId="2" fillId="0" borderId="37" xfId="0" applyFont="1" applyFill="1" applyBorder="1" applyAlignment="1" applyProtection="1">
      <alignment horizontal="center" vertical="center" shrinkToFit="1"/>
      <protection hidden="1"/>
    </xf>
    <xf numFmtId="0" fontId="2" fillId="0" borderId="30" xfId="0" applyFont="1" applyFill="1" applyBorder="1" applyAlignment="1" applyProtection="1">
      <alignment horizontal="center" vertical="center" shrinkToFit="1"/>
      <protection hidden="1"/>
    </xf>
    <xf numFmtId="0" fontId="2" fillId="0" borderId="24" xfId="0" applyFont="1" applyFill="1" applyBorder="1" applyAlignment="1" applyProtection="1">
      <alignment horizontal="center" vertical="center" shrinkToFit="1"/>
      <protection hidden="1"/>
    </xf>
    <xf numFmtId="0" fontId="3" fillId="0" borderId="15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38" xfId="0" applyFont="1" applyFill="1" applyBorder="1" applyAlignment="1" applyProtection="1">
      <alignment horizontal="center" vertical="center" shrinkToFit="1"/>
      <protection hidden="1"/>
    </xf>
    <xf numFmtId="182" fontId="15" fillId="3" borderId="39" xfId="0" applyNumberFormat="1" applyFont="1" applyFill="1" applyBorder="1" applyAlignment="1" applyProtection="1">
      <alignment horizontal="center" vertical="center" shrinkToFit="1"/>
      <protection hidden="1" locked="0"/>
    </xf>
    <xf numFmtId="178" fontId="15" fillId="0" borderId="31" xfId="0" applyNumberFormat="1" applyFont="1" applyFill="1" applyBorder="1" applyAlignment="1" applyProtection="1">
      <alignment horizontal="center" vertical="center" shrinkToFit="1"/>
      <protection hidden="1"/>
    </xf>
    <xf numFmtId="182" fontId="15" fillId="3" borderId="26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40" xfId="0" applyFont="1" applyFill="1" applyBorder="1" applyAlignment="1" applyProtection="1">
      <alignment horizontal="center" vertical="center" shrinkToFit="1"/>
      <protection hidden="1"/>
    </xf>
    <xf numFmtId="182" fontId="15" fillId="3" borderId="35" xfId="0" applyNumberFormat="1" applyFont="1" applyFill="1" applyBorder="1" applyAlignment="1" applyProtection="1">
      <alignment horizontal="center" vertical="center" shrinkToFit="1"/>
      <protection hidden="1" locked="0"/>
    </xf>
    <xf numFmtId="178" fontId="15" fillId="0" borderId="32" xfId="0" applyNumberFormat="1" applyFont="1" applyFill="1" applyBorder="1" applyAlignment="1" applyProtection="1">
      <alignment horizontal="center" vertical="center" shrinkToFit="1"/>
      <protection hidden="1"/>
    </xf>
    <xf numFmtId="182" fontId="15" fillId="3" borderId="28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41" xfId="0" applyFont="1" applyFill="1" applyBorder="1" applyAlignment="1" applyProtection="1">
      <alignment horizontal="center" vertical="center" shrinkToFit="1"/>
      <protection hidden="1"/>
    </xf>
    <xf numFmtId="182" fontId="15" fillId="3" borderId="37" xfId="0" applyNumberFormat="1" applyFont="1" applyFill="1" applyBorder="1" applyAlignment="1" applyProtection="1">
      <alignment horizontal="center" vertical="center" shrinkToFit="1"/>
      <protection hidden="1" locked="0"/>
    </xf>
    <xf numFmtId="178" fontId="15" fillId="0" borderId="30" xfId="0" applyNumberFormat="1" applyFont="1" applyFill="1" applyBorder="1" applyAlignment="1" applyProtection="1">
      <alignment horizontal="center" vertical="center" shrinkToFit="1"/>
      <protection hidden="1"/>
    </xf>
    <xf numFmtId="182" fontId="15" fillId="3" borderId="24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42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43" xfId="0" applyFont="1" applyFill="1" applyBorder="1" applyAlignment="1" applyProtection="1">
      <alignment horizontal="center" vertical="center" textRotation="255" shrinkToFit="1"/>
      <protection hidden="1"/>
    </xf>
    <xf numFmtId="182" fontId="15" fillId="3" borderId="44" xfId="0" applyNumberFormat="1" applyFont="1" applyFill="1" applyBorder="1" applyAlignment="1" applyProtection="1">
      <alignment horizontal="center" vertical="center" shrinkToFit="1"/>
      <protection hidden="1" locked="0"/>
    </xf>
    <xf numFmtId="182" fontId="15" fillId="3" borderId="45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46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182" fontId="13" fillId="0" borderId="31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shrinkToFit="1"/>
      <protection hidden="1"/>
    </xf>
    <xf numFmtId="181" fontId="13" fillId="0" borderId="0" xfId="0" applyNumberFormat="1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vertical="center" shrinkToFit="1"/>
      <protection hidden="1"/>
    </xf>
    <xf numFmtId="178" fontId="3" fillId="0" borderId="0" xfId="0" applyNumberFormat="1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horizontal="right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 shrinkToFi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 locked="0"/>
    </xf>
    <xf numFmtId="0" fontId="18" fillId="3" borderId="13" xfId="0" applyFont="1" applyFill="1" applyBorder="1" applyAlignment="1" applyProtection="1">
      <alignment horizontal="center" vertical="center"/>
      <protection hidden="1" locked="0"/>
    </xf>
    <xf numFmtId="0" fontId="10" fillId="0" borderId="14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 locked="0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left" vertical="center" indent="1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left" vertical="center" indent="1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left" vertical="center" indent="1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left" vertical="center" indent="1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6" fontId="0" fillId="0" borderId="28" xfId="0" applyNumberFormat="1" applyBorder="1" applyAlignment="1" applyProtection="1">
      <alignment horizontal="center" vertical="center"/>
      <protection hidden="1"/>
    </xf>
    <xf numFmtId="6" fontId="0" fillId="0" borderId="29" xfId="0" applyNumberFormat="1" applyFont="1" applyBorder="1" applyAlignment="1" applyProtection="1">
      <alignment horizontal="center" vertical="center"/>
      <protection hidden="1"/>
    </xf>
    <xf numFmtId="6" fontId="0" fillId="0" borderId="29" xfId="0" applyNumberFormat="1" applyBorder="1" applyAlignment="1" applyProtection="1">
      <alignment horizontal="center" vertical="center"/>
      <protection hidden="1"/>
    </xf>
    <xf numFmtId="6" fontId="0" fillId="0" borderId="32" xfId="0" applyNumberFormat="1" applyFont="1" applyBorder="1" applyAlignment="1" applyProtection="1">
      <alignment horizontal="center" vertical="center"/>
      <protection hidden="1"/>
    </xf>
    <xf numFmtId="6" fontId="0" fillId="0" borderId="10" xfId="0" applyNumberForma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0" fillId="0" borderId="25" xfId="0" applyFont="1" applyBorder="1" applyAlignment="1" applyProtection="1">
      <alignment horizontal="center" vertical="center" shrinkToFit="1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0" fontId="20" fillId="0" borderId="30" xfId="0" applyFont="1" applyBorder="1" applyAlignment="1" applyProtection="1">
      <alignment horizontal="center" vertical="center" wrapText="1" shrinkToFit="1"/>
      <protection hidden="1"/>
    </xf>
    <xf numFmtId="0" fontId="0" fillId="0" borderId="15" xfId="0" applyBorder="1" applyAlignment="1" applyProtection="1">
      <alignment vertical="center" shrinkToFit="1"/>
      <protection hidden="1"/>
    </xf>
    <xf numFmtId="0" fontId="0" fillId="3" borderId="26" xfId="0" applyFill="1" applyBorder="1" applyAlignment="1" applyProtection="1">
      <alignment vertical="center" shrinkToFit="1"/>
      <protection hidden="1" locked="0"/>
    </xf>
    <xf numFmtId="0" fontId="0" fillId="3" borderId="27" xfId="0" applyFill="1" applyBorder="1" applyAlignment="1" applyProtection="1">
      <alignment horizontal="center" vertical="center" shrinkToFit="1"/>
      <protection hidden="1" locked="0"/>
    </xf>
    <xf numFmtId="0" fontId="21" fillId="3" borderId="29" xfId="0" applyFont="1" applyFill="1" applyBorder="1" applyAlignment="1" applyProtection="1">
      <alignment horizontal="center" vertical="center" shrinkToFit="1"/>
      <protection hidden="1" locked="0"/>
    </xf>
    <xf numFmtId="183" fontId="0" fillId="3" borderId="31" xfId="0" applyNumberFormat="1" applyFill="1" applyBorder="1" applyAlignment="1" applyProtection="1">
      <alignment horizontal="center" vertical="center" shrinkToFit="1"/>
      <protection hidden="1" locked="0"/>
    </xf>
    <xf numFmtId="0" fontId="0" fillId="3" borderId="31" xfId="0" applyFill="1" applyBorder="1" applyAlignment="1" applyProtection="1">
      <alignment vertical="center" shrinkToFit="1"/>
      <protection hidden="1" locked="0"/>
    </xf>
    <xf numFmtId="0" fontId="0" fillId="0" borderId="10" xfId="0" applyBorder="1" applyAlignment="1" applyProtection="1">
      <alignment vertical="center" shrinkToFit="1"/>
      <protection hidden="1"/>
    </xf>
    <xf numFmtId="0" fontId="0" fillId="3" borderId="28" xfId="0" applyFill="1" applyBorder="1" applyAlignment="1" applyProtection="1">
      <alignment vertical="center" shrinkToFit="1"/>
      <protection hidden="1" locked="0"/>
    </xf>
    <xf numFmtId="183" fontId="0" fillId="3" borderId="32" xfId="0" applyNumberFormat="1" applyFill="1" applyBorder="1" applyAlignment="1" applyProtection="1">
      <alignment horizontal="center" vertical="center" shrinkToFit="1"/>
      <protection hidden="1" locked="0"/>
    </xf>
    <xf numFmtId="0" fontId="0" fillId="3" borderId="32" xfId="0" applyFill="1" applyBorder="1" applyAlignment="1" applyProtection="1">
      <alignment vertical="center" shrinkToFit="1"/>
      <protection hidden="1" locked="0"/>
    </xf>
    <xf numFmtId="0" fontId="0" fillId="3" borderId="28" xfId="0" applyFont="1" applyFill="1" applyBorder="1" applyAlignment="1" applyProtection="1">
      <alignment vertical="center" shrinkToFit="1"/>
      <protection hidden="1" locked="0"/>
    </xf>
    <xf numFmtId="0" fontId="0" fillId="3" borderId="32" xfId="0" applyFont="1" applyFill="1" applyBorder="1" applyAlignment="1" applyProtection="1">
      <alignment vertical="center" shrinkToFit="1"/>
      <protection hidden="1" locked="0"/>
    </xf>
    <xf numFmtId="184" fontId="10" fillId="0" borderId="0" xfId="0" applyNumberFormat="1" applyFont="1" applyAlignment="1" applyProtection="1">
      <alignment horizontal="right" vertical="center"/>
      <protection hidden="1"/>
    </xf>
    <xf numFmtId="185" fontId="10" fillId="0" borderId="0" xfId="0" applyNumberFormat="1" applyFont="1" applyAlignment="1" applyProtection="1">
      <alignment horizontal="right" vertical="center"/>
      <protection hidden="1"/>
    </xf>
    <xf numFmtId="185" fontId="10" fillId="0" borderId="0" xfId="0" applyNumberFormat="1" applyFont="1" applyFill="1" applyAlignment="1" applyProtection="1">
      <alignment horizontal="right" vertical="center"/>
      <protection hidden="1"/>
    </xf>
    <xf numFmtId="0" fontId="0" fillId="0" borderId="60" xfId="0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8" fillId="3" borderId="14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6" fontId="0" fillId="0" borderId="0" xfId="0" applyNumberFormat="1" applyAlignment="1" applyProtection="1">
      <alignment vertical="center" shrinkToFit="1"/>
      <protection hidden="1"/>
    </xf>
    <xf numFmtId="0" fontId="0" fillId="0" borderId="61" xfId="0" applyBorder="1" applyAlignment="1" applyProtection="1">
      <alignment horizontal="center" vertical="center" shrinkToFit="1"/>
      <protection hidden="1"/>
    </xf>
    <xf numFmtId="0" fontId="22" fillId="0" borderId="62" xfId="0" applyFont="1" applyBorder="1" applyAlignment="1" applyProtection="1">
      <alignment horizontal="center" vertical="center" shrinkToFit="1"/>
      <protection hidden="1"/>
    </xf>
    <xf numFmtId="0" fontId="22" fillId="0" borderId="63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64" applyAlignment="1" applyProtection="1">
      <alignment/>
      <protection hidden="1"/>
    </xf>
    <xf numFmtId="0" fontId="0" fillId="3" borderId="64" xfId="0" applyFill="1" applyBorder="1" applyAlignment="1" applyProtection="1">
      <alignment vertical="center" shrinkToFit="1"/>
      <protection hidden="1" locked="0"/>
    </xf>
    <xf numFmtId="0" fontId="0" fillId="3" borderId="65" xfId="0" applyFill="1" applyBorder="1" applyAlignment="1" applyProtection="1">
      <alignment horizontal="center" vertical="center" shrinkToFit="1"/>
      <protection hidden="1" locked="0"/>
    </xf>
    <xf numFmtId="0" fontId="0" fillId="3" borderId="66" xfId="0" applyFill="1" applyBorder="1" applyAlignment="1" applyProtection="1">
      <alignment horizontal="center" vertical="center" shrinkToFit="1"/>
      <protection hidden="1" locked="0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3" borderId="67" xfId="0" applyFill="1" applyBorder="1" applyAlignment="1" applyProtection="1">
      <alignment vertical="center" shrinkToFit="1"/>
      <protection hidden="1" locked="0"/>
    </xf>
    <xf numFmtId="0" fontId="0" fillId="3" borderId="68" xfId="0" applyFill="1" applyBorder="1" applyAlignment="1" applyProtection="1">
      <alignment horizontal="center" vertical="center" shrinkToFit="1"/>
      <protection hidden="1" locked="0"/>
    </xf>
    <xf numFmtId="0" fontId="1" fillId="0" borderId="0" xfId="64" applyNumberFormat="1" applyAlignment="1" applyProtection="1">
      <alignment vertical="center"/>
      <protection hidden="1"/>
    </xf>
    <xf numFmtId="49" fontId="1" fillId="0" borderId="0" xfId="64" applyNumberFormat="1" applyAlignment="1" applyProtection="1">
      <alignment/>
      <protection hidden="1"/>
    </xf>
    <xf numFmtId="183" fontId="0" fillId="0" borderId="0" xfId="0" applyNumberFormat="1" applyAlignment="1" applyProtection="1">
      <alignment vertical="center"/>
      <protection hidden="1"/>
    </xf>
    <xf numFmtId="0" fontId="0" fillId="3" borderId="69" xfId="0" applyFill="1" applyBorder="1" applyAlignment="1" applyProtection="1">
      <alignment horizontal="center" vertical="center" shrinkToFit="1"/>
      <protection hidden="1" locked="0"/>
    </xf>
    <xf numFmtId="0" fontId="23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0" fontId="81" fillId="0" borderId="0" xfId="0" applyFont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82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33" borderId="0" xfId="0" applyFont="1" applyFill="1" applyAlignment="1">
      <alignment horizontal="right" vertical="center"/>
    </xf>
    <xf numFmtId="0" fontId="28" fillId="35" borderId="70" xfId="0" applyFont="1" applyFill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8" fillId="35" borderId="71" xfId="0" applyFont="1" applyFill="1" applyBorder="1" applyAlignment="1">
      <alignment vertical="center"/>
    </xf>
    <xf numFmtId="0" fontId="84" fillId="36" borderId="72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horizontal="left" vertical="center"/>
    </xf>
    <xf numFmtId="0" fontId="86" fillId="35" borderId="73" xfId="0" applyFont="1" applyFill="1" applyBorder="1" applyAlignment="1">
      <alignment horizontal="center" vertical="center"/>
    </xf>
    <xf numFmtId="0" fontId="86" fillId="35" borderId="74" xfId="0" applyFont="1" applyFill="1" applyBorder="1" applyAlignment="1">
      <alignment horizontal="center" vertical="center"/>
    </xf>
    <xf numFmtId="0" fontId="86" fillId="35" borderId="75" xfId="0" applyFont="1" applyFill="1" applyBorder="1" applyAlignment="1">
      <alignment horizontal="center" vertical="center"/>
    </xf>
    <xf numFmtId="0" fontId="86" fillId="35" borderId="76" xfId="0" applyFont="1" applyFill="1" applyBorder="1" applyAlignment="1">
      <alignment horizontal="center" vertical="center"/>
    </xf>
    <xf numFmtId="0" fontId="33" fillId="33" borderId="77" xfId="0" applyFont="1" applyFill="1" applyBorder="1" applyAlignment="1">
      <alignment horizontal="center" vertical="center" textRotation="255"/>
    </xf>
    <xf numFmtId="0" fontId="87" fillId="37" borderId="78" xfId="0" applyFont="1" applyFill="1" applyBorder="1" applyAlignment="1">
      <alignment vertical="center" wrapText="1"/>
    </xf>
    <xf numFmtId="0" fontId="33" fillId="33" borderId="79" xfId="0" applyFont="1" applyFill="1" applyBorder="1" applyAlignment="1">
      <alignment horizontal="center" vertical="center" textRotation="255"/>
    </xf>
    <xf numFmtId="0" fontId="87" fillId="37" borderId="80" xfId="0" applyFont="1" applyFill="1" applyBorder="1" applyAlignment="1">
      <alignment vertical="center" wrapText="1"/>
    </xf>
    <xf numFmtId="0" fontId="87" fillId="37" borderId="80" xfId="0" applyFont="1" applyFill="1" applyBorder="1" applyAlignment="1">
      <alignment vertical="center"/>
    </xf>
    <xf numFmtId="0" fontId="87" fillId="37" borderId="81" xfId="0" applyFont="1" applyFill="1" applyBorder="1" applyAlignment="1">
      <alignment vertical="center"/>
    </xf>
    <xf numFmtId="0" fontId="35" fillId="38" borderId="78" xfId="0" applyFont="1" applyFill="1" applyBorder="1" applyAlignment="1">
      <alignment vertical="center" wrapText="1"/>
    </xf>
    <xf numFmtId="0" fontId="35" fillId="38" borderId="81" xfId="0" applyFont="1" applyFill="1" applyBorder="1" applyAlignment="1">
      <alignment vertical="center" wrapText="1"/>
    </xf>
    <xf numFmtId="0" fontId="87" fillId="39" borderId="78" xfId="0" applyFont="1" applyFill="1" applyBorder="1" applyAlignment="1">
      <alignment vertical="center" wrapText="1"/>
    </xf>
    <xf numFmtId="0" fontId="87" fillId="39" borderId="81" xfId="0" applyFont="1" applyFill="1" applyBorder="1" applyAlignment="1">
      <alignment vertical="center" wrapText="1"/>
    </xf>
    <xf numFmtId="0" fontId="35" fillId="40" borderId="80" xfId="0" applyFont="1" applyFill="1" applyBorder="1" applyAlignment="1">
      <alignment vertical="center" wrapText="1"/>
    </xf>
    <xf numFmtId="0" fontId="36" fillId="40" borderId="80" xfId="0" applyFont="1" applyFill="1" applyBorder="1" applyAlignment="1">
      <alignment vertical="center" wrapText="1"/>
    </xf>
    <xf numFmtId="0" fontId="33" fillId="33" borderId="82" xfId="0" applyFont="1" applyFill="1" applyBorder="1" applyAlignment="1">
      <alignment horizontal="center" vertical="center" textRotation="255"/>
    </xf>
    <xf numFmtId="0" fontId="35" fillId="40" borderId="83" xfId="0" applyFont="1" applyFill="1" applyBorder="1" applyAlignment="1">
      <alignment vertical="center" wrapText="1"/>
    </xf>
    <xf numFmtId="0" fontId="37" fillId="0" borderId="0" xfId="0" applyFont="1" applyAlignment="1">
      <alignment horizontal="left" vertical="center"/>
    </xf>
  </cellXfs>
  <cellStyles count="52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桁区切り 2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  <cellStyle name="標準 2" xfId="64"/>
    <cellStyle name="標準 3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28</xdr:row>
      <xdr:rowOff>76200</xdr:rowOff>
    </xdr:from>
    <xdr:to>
      <xdr:col>1</xdr:col>
      <xdr:colOff>7419975</xdr:colOff>
      <xdr:row>30</xdr:row>
      <xdr:rowOff>180975</xdr:rowOff>
    </xdr:to>
    <xdr:pic>
      <xdr:nvPicPr>
        <xdr:cNvPr id="1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991350"/>
          <a:ext cx="7362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7</xdr:row>
      <xdr:rowOff>104775</xdr:rowOff>
    </xdr:from>
    <xdr:to>
      <xdr:col>11</xdr:col>
      <xdr:colOff>561975</xdr:colOff>
      <xdr:row>7</xdr:row>
      <xdr:rowOff>285750</xdr:rowOff>
    </xdr:to>
    <xdr:pic>
      <xdr:nvPicPr>
        <xdr:cNvPr id="1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4859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8</xdr:row>
      <xdr:rowOff>123825</xdr:rowOff>
    </xdr:from>
    <xdr:to>
      <xdr:col>4</xdr:col>
      <xdr:colOff>171450</xdr:colOff>
      <xdr:row>8</xdr:row>
      <xdr:rowOff>304800</xdr:rowOff>
    </xdr:to>
    <xdr:pic>
      <xdr:nvPicPr>
        <xdr:cNvPr id="2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88595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B59"/>
  <sheetViews>
    <sheetView showGridLines="0" tabSelected="1" view="pageBreakPreview" zoomScale="75" zoomScaleNormal="75" zoomScaleSheetLayoutView="75" workbookViewId="0" topLeftCell="A1">
      <selection activeCell="B16" sqref="B16"/>
    </sheetView>
  </sheetViews>
  <sheetFormatPr defaultColWidth="9.00390625" defaultRowHeight="15"/>
  <cols>
    <col min="1" max="1" width="7.8515625" style="219" customWidth="1"/>
    <col min="2" max="2" width="120.7109375" style="220" customWidth="1"/>
    <col min="3" max="16384" width="9.00390625" style="220" customWidth="1"/>
  </cols>
  <sheetData>
    <row r="1" spans="1:2" ht="13.5">
      <c r="A1" s="221" t="s">
        <v>0</v>
      </c>
      <c r="B1" s="221"/>
    </row>
    <row r="2" spans="1:2" ht="13.5">
      <c r="A2" s="221"/>
      <c r="B2" s="221"/>
    </row>
    <row r="3" spans="1:2" ht="24">
      <c r="A3" s="222" t="s">
        <v>1</v>
      </c>
      <c r="B3" s="222"/>
    </row>
    <row r="4" spans="1:2" s="218" customFormat="1" ht="19.5">
      <c r="A4" s="223" t="s">
        <v>2</v>
      </c>
      <c r="B4" s="218" t="s">
        <v>3</v>
      </c>
    </row>
    <row r="5" spans="1:2" s="218" customFormat="1" ht="19.5">
      <c r="A5" s="223" t="s">
        <v>4</v>
      </c>
      <c r="B5" s="218" t="s">
        <v>5</v>
      </c>
    </row>
    <row r="6" spans="1:2" s="218" customFormat="1" ht="19.5">
      <c r="A6" s="223" t="s">
        <v>6</v>
      </c>
      <c r="B6" s="224" t="s">
        <v>7</v>
      </c>
    </row>
    <row r="7" spans="1:2" ht="24">
      <c r="A7" s="222" t="s">
        <v>8</v>
      </c>
      <c r="B7" s="222"/>
    </row>
    <row r="8" spans="1:2" ht="19.5">
      <c r="A8" s="225" t="s">
        <v>9</v>
      </c>
      <c r="B8" s="225"/>
    </row>
    <row r="9" spans="1:2" s="218" customFormat="1" ht="19.5">
      <c r="A9" s="223" t="s">
        <v>2</v>
      </c>
      <c r="B9" s="218" t="s">
        <v>10</v>
      </c>
    </row>
    <row r="10" spans="1:2" s="218" customFormat="1" ht="19.5">
      <c r="A10" s="223" t="s">
        <v>4</v>
      </c>
      <c r="B10" s="218" t="s">
        <v>11</v>
      </c>
    </row>
    <row r="11" spans="1:2" s="218" customFormat="1" ht="19.5">
      <c r="A11" s="223" t="s">
        <v>6</v>
      </c>
      <c r="B11" s="218" t="s">
        <v>12</v>
      </c>
    </row>
    <row r="12" spans="1:2" s="218" customFormat="1" ht="19.5">
      <c r="A12" s="226" t="s">
        <v>13</v>
      </c>
      <c r="B12" s="226"/>
    </row>
    <row r="13" spans="1:2" s="218" customFormat="1" ht="19.5">
      <c r="A13" s="223" t="s">
        <v>2</v>
      </c>
      <c r="B13" s="218" t="s">
        <v>14</v>
      </c>
    </row>
    <row r="14" spans="1:2" s="218" customFormat="1" ht="19.5">
      <c r="A14" s="223"/>
      <c r="B14" s="218" t="s">
        <v>15</v>
      </c>
    </row>
    <row r="15" spans="1:2" s="218" customFormat="1" ht="19.5">
      <c r="A15" s="223"/>
      <c r="B15" s="218" t="s">
        <v>16</v>
      </c>
    </row>
    <row r="16" spans="1:2" s="218" customFormat="1" ht="19.5">
      <c r="A16" s="223"/>
      <c r="B16" s="218" t="s">
        <v>17</v>
      </c>
    </row>
    <row r="17" spans="1:2" s="218" customFormat="1" ht="19.5">
      <c r="A17" s="223"/>
      <c r="B17" s="218" t="s">
        <v>18</v>
      </c>
    </row>
    <row r="18" spans="1:2" s="218" customFormat="1" ht="19.5">
      <c r="A18" s="223" t="s">
        <v>4</v>
      </c>
      <c r="B18" s="218" t="s">
        <v>19</v>
      </c>
    </row>
    <row r="19" spans="1:2" s="218" customFormat="1" ht="20.25">
      <c r="A19" s="223" t="s">
        <v>6</v>
      </c>
      <c r="B19" s="218" t="s">
        <v>20</v>
      </c>
    </row>
    <row r="20" spans="1:2" s="218" customFormat="1" ht="19.5">
      <c r="A20" s="227" t="s">
        <v>21</v>
      </c>
      <c r="B20" s="228" t="s">
        <v>22</v>
      </c>
    </row>
    <row r="21" spans="1:2" s="218" customFormat="1" ht="19.5">
      <c r="A21" s="223"/>
      <c r="B21" s="229" t="s">
        <v>23</v>
      </c>
    </row>
    <row r="22" spans="1:2" s="218" customFormat="1" ht="19.5">
      <c r="A22" s="223"/>
      <c r="B22" s="229" t="s">
        <v>24</v>
      </c>
    </row>
    <row r="23" spans="1:2" s="218" customFormat="1" ht="19.5">
      <c r="A23" s="223"/>
      <c r="B23" s="230" t="s">
        <v>25</v>
      </c>
    </row>
    <row r="24" spans="1:2" s="218" customFormat="1" ht="19.5">
      <c r="A24" s="223"/>
      <c r="B24" s="230" t="s">
        <v>26</v>
      </c>
    </row>
    <row r="25" spans="1:2" s="218" customFormat="1" ht="19.5">
      <c r="A25" s="223"/>
      <c r="B25" s="229" t="s">
        <v>27</v>
      </c>
    </row>
    <row r="26" spans="1:2" s="218" customFormat="1" ht="20.25">
      <c r="A26" s="223"/>
      <c r="B26" s="231" t="s">
        <v>28</v>
      </c>
    </row>
    <row r="27" spans="1:2" s="218" customFormat="1" ht="19.5">
      <c r="A27" s="223" t="s">
        <v>29</v>
      </c>
      <c r="B27" s="232" t="s">
        <v>30</v>
      </c>
    </row>
    <row r="28" spans="1:2" s="218" customFormat="1" ht="19.5">
      <c r="A28" s="223"/>
      <c r="B28" s="233" t="s">
        <v>31</v>
      </c>
    </row>
    <row r="29" s="218" customFormat="1" ht="19.5">
      <c r="A29" s="223"/>
    </row>
    <row r="30" s="218" customFormat="1" ht="19.5">
      <c r="A30" s="223"/>
    </row>
    <row r="31" s="218" customFormat="1" ht="19.5">
      <c r="A31" s="223"/>
    </row>
    <row r="32" spans="1:2" ht="24">
      <c r="A32" s="222" t="s">
        <v>32</v>
      </c>
      <c r="B32" s="222"/>
    </row>
    <row r="33" spans="1:2" s="218" customFormat="1" ht="19.5">
      <c r="A33" s="223" t="s">
        <v>2</v>
      </c>
      <c r="B33" s="234" t="s">
        <v>33</v>
      </c>
    </row>
    <row r="34" spans="1:2" s="218" customFormat="1" ht="19.5">
      <c r="A34" s="223" t="s">
        <v>4</v>
      </c>
      <c r="B34" s="218" t="s">
        <v>34</v>
      </c>
    </row>
    <row r="35" spans="1:2" s="218" customFormat="1" ht="19.5">
      <c r="A35" s="223"/>
      <c r="B35" s="218" t="s">
        <v>35</v>
      </c>
    </row>
    <row r="36" spans="1:2" s="218" customFormat="1" ht="24">
      <c r="A36" s="222" t="s">
        <v>36</v>
      </c>
      <c r="B36" s="222"/>
    </row>
    <row r="37" spans="1:2" s="218" customFormat="1" ht="19.5">
      <c r="A37" s="223" t="s">
        <v>2</v>
      </c>
      <c r="B37" s="235" t="s">
        <v>37</v>
      </c>
    </row>
    <row r="38" spans="1:2" s="218" customFormat="1" ht="19.5">
      <c r="A38" s="223" t="s">
        <v>4</v>
      </c>
      <c r="B38" s="218" t="s">
        <v>38</v>
      </c>
    </row>
    <row r="39" spans="1:2" s="218" customFormat="1" ht="24">
      <c r="A39" s="236" t="s">
        <v>39</v>
      </c>
      <c r="B39" s="236"/>
    </row>
    <row r="40" spans="1:2" s="218" customFormat="1" ht="19.5">
      <c r="A40" s="223" t="s">
        <v>2</v>
      </c>
      <c r="B40" s="218" t="s">
        <v>40</v>
      </c>
    </row>
    <row r="41" ht="19.5">
      <c r="B41" s="218" t="s">
        <v>41</v>
      </c>
    </row>
    <row r="42" ht="19.5">
      <c r="B42" s="234" t="s">
        <v>42</v>
      </c>
    </row>
    <row r="43" ht="20.25">
      <c r="B43" s="218"/>
    </row>
    <row r="44" spans="1:2" ht="14.25">
      <c r="A44" s="237" t="s">
        <v>43</v>
      </c>
      <c r="B44" s="238"/>
    </row>
    <row r="45" spans="1:2" ht="14.25">
      <c r="A45" s="239"/>
      <c r="B45" s="240"/>
    </row>
    <row r="46" spans="1:2" ht="24" customHeight="1">
      <c r="A46" s="241" t="s">
        <v>44</v>
      </c>
      <c r="B46" s="242" t="s">
        <v>45</v>
      </c>
    </row>
    <row r="47" spans="1:2" ht="21">
      <c r="A47" s="243"/>
      <c r="B47" s="244" t="s">
        <v>46</v>
      </c>
    </row>
    <row r="48" spans="1:2" ht="21">
      <c r="A48" s="243"/>
      <c r="B48" s="245" t="s">
        <v>47</v>
      </c>
    </row>
    <row r="49" spans="1:2" ht="21.75">
      <c r="A49" s="243"/>
      <c r="B49" s="246" t="s">
        <v>48</v>
      </c>
    </row>
    <row r="50" spans="1:2" ht="21">
      <c r="A50" s="243"/>
      <c r="B50" s="247" t="s">
        <v>49</v>
      </c>
    </row>
    <row r="51" spans="1:2" ht="21.75">
      <c r="A51" s="243"/>
      <c r="B51" s="248" t="s">
        <v>50</v>
      </c>
    </row>
    <row r="52" spans="1:2" ht="21">
      <c r="A52" s="243"/>
      <c r="B52" s="249" t="s">
        <v>51</v>
      </c>
    </row>
    <row r="53" spans="1:2" ht="21.75">
      <c r="A53" s="243"/>
      <c r="B53" s="250" t="s">
        <v>52</v>
      </c>
    </row>
    <row r="54" spans="1:2" ht="21">
      <c r="A54" s="243"/>
      <c r="B54" s="251" t="s">
        <v>53</v>
      </c>
    </row>
    <row r="55" spans="1:2" ht="21">
      <c r="A55" s="243"/>
      <c r="B55" s="252" t="s">
        <v>54</v>
      </c>
    </row>
    <row r="56" spans="1:2" ht="21">
      <c r="A56" s="243"/>
      <c r="B56" s="251" t="s">
        <v>55</v>
      </c>
    </row>
    <row r="57" spans="1:2" ht="21">
      <c r="A57" s="243"/>
      <c r="B57" s="251" t="s">
        <v>56</v>
      </c>
    </row>
    <row r="58" spans="1:2" ht="21.75">
      <c r="A58" s="253"/>
      <c r="B58" s="254" t="s">
        <v>57</v>
      </c>
    </row>
    <row r="59" spans="1:2" ht="21.75">
      <c r="A59" s="255" t="s">
        <v>58</v>
      </c>
      <c r="B59" s="255"/>
    </row>
  </sheetData>
  <sheetProtection/>
  <mergeCells count="11">
    <mergeCell ref="A3:B3"/>
    <mergeCell ref="A7:B7"/>
    <mergeCell ref="A8:B8"/>
    <mergeCell ref="A12:B12"/>
    <mergeCell ref="A32:B32"/>
    <mergeCell ref="A36:B36"/>
    <mergeCell ref="A39:B39"/>
    <mergeCell ref="A59:B59"/>
    <mergeCell ref="A46:A58"/>
    <mergeCell ref="A1:B2"/>
    <mergeCell ref="A44:B45"/>
  </mergeCells>
  <printOptions horizontalCentered="1" verticalCentered="1"/>
  <pageMargins left="0.35" right="0.35" top="0.35" bottom="0.35" header="0.31" footer="0.31"/>
  <pageSetup horizontalDpi="600" verticalDpi="600" orientation="portrait" paperSize="9" scale="70"/>
  <colBreaks count="1" manualBreakCount="1">
    <brk id="2" max="5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S99"/>
  <sheetViews>
    <sheetView showGridLines="0" view="pageBreakPreview" zoomScaleSheetLayoutView="100" workbookViewId="0" topLeftCell="A1">
      <selection activeCell="D23" sqref="D23"/>
    </sheetView>
  </sheetViews>
  <sheetFormatPr defaultColWidth="4.8515625" defaultRowHeight="15"/>
  <cols>
    <col min="1" max="1" width="2.7109375" style="44" customWidth="1"/>
    <col min="2" max="2" width="6.421875" style="44" bestFit="1" customWidth="1"/>
    <col min="3" max="3" width="13.7109375" style="44" customWidth="1"/>
    <col min="4" max="4" width="10.7109375" style="122" customWidth="1"/>
    <col min="5" max="6" width="3.28125" style="43" bestFit="1" customWidth="1"/>
    <col min="7" max="7" width="9.7109375" style="123" customWidth="1"/>
    <col min="8" max="8" width="9.7109375" style="44" customWidth="1"/>
    <col min="9" max="9" width="9.7109375" style="123" customWidth="1"/>
    <col min="10" max="10" width="9.7109375" style="44" customWidth="1"/>
    <col min="11" max="11" width="9.7109375" style="123" customWidth="1"/>
    <col min="12" max="12" width="9.7109375" style="44" customWidth="1"/>
    <col min="13" max="14" width="6.00390625" style="44" customWidth="1"/>
    <col min="15" max="15" width="4.8515625" style="124" customWidth="1"/>
    <col min="16" max="18" width="4.8515625" style="44" hidden="1" customWidth="1"/>
    <col min="19" max="19" width="6.8515625" style="44" hidden="1" customWidth="1"/>
    <col min="20" max="16384" width="4.8515625" style="44" customWidth="1"/>
  </cols>
  <sheetData>
    <row r="1" spans="1:17" ht="21">
      <c r="A1" s="125" t="s">
        <v>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7" t="s">
        <v>60</v>
      </c>
      <c r="N1" s="127"/>
      <c r="O1" s="130"/>
      <c r="Q1" s="44" t="s">
        <v>60</v>
      </c>
    </row>
    <row r="2" spans="1:15" ht="15.75" customHeight="1">
      <c r="A2" s="126" t="s">
        <v>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30"/>
    </row>
    <row r="3" spans="1:15" ht="18.75" customHeight="1">
      <c r="A3" s="127"/>
      <c r="B3" s="127"/>
      <c r="C3" s="127"/>
      <c r="D3" s="128"/>
      <c r="E3" s="127"/>
      <c r="F3" s="127"/>
      <c r="G3" s="129"/>
      <c r="H3" s="130"/>
      <c r="I3" s="131"/>
      <c r="J3" s="191">
        <f ca="1">TODAY()</f>
        <v>45052</v>
      </c>
      <c r="K3" s="191"/>
      <c r="L3" s="191"/>
      <c r="M3" s="192"/>
      <c r="N3" s="192"/>
      <c r="O3" s="193"/>
    </row>
    <row r="4" spans="1:15" ht="5.25" customHeight="1">
      <c r="A4" s="127"/>
      <c r="B4" s="127"/>
      <c r="C4" s="127"/>
      <c r="D4" s="128"/>
      <c r="E4" s="127"/>
      <c r="F4" s="127"/>
      <c r="G4" s="131"/>
      <c r="H4" s="127"/>
      <c r="I4" s="131"/>
      <c r="J4" s="192"/>
      <c r="K4" s="192"/>
      <c r="L4" s="192"/>
      <c r="M4" s="192"/>
      <c r="N4" s="192"/>
      <c r="O4" s="193"/>
    </row>
    <row r="5" spans="1:11" ht="6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3.75" customHeight="1">
      <c r="A6" s="51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2" ht="38.25" customHeight="1">
      <c r="A7" s="132" t="s">
        <v>63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94"/>
    </row>
    <row r="8" spans="1:15" ht="30" customHeight="1">
      <c r="A8" s="134" t="s">
        <v>64</v>
      </c>
      <c r="B8" s="134"/>
      <c r="C8" s="135"/>
      <c r="D8" s="135"/>
      <c r="E8" s="135"/>
      <c r="F8" s="135"/>
      <c r="G8" s="136"/>
      <c r="H8" s="137" t="s">
        <v>65</v>
      </c>
      <c r="I8" s="195"/>
      <c r="J8" s="196"/>
      <c r="K8" s="135"/>
      <c r="L8" s="135"/>
      <c r="M8" s="197"/>
      <c r="N8" s="197"/>
      <c r="O8" s="197"/>
    </row>
    <row r="9" spans="1:15" ht="33.75" customHeight="1">
      <c r="A9" s="138" t="s">
        <v>66</v>
      </c>
      <c r="B9" s="138"/>
      <c r="C9" s="139"/>
      <c r="D9" s="139"/>
      <c r="E9" s="139"/>
      <c r="F9" s="140" t="s">
        <v>67</v>
      </c>
      <c r="G9" s="138"/>
      <c r="H9" s="141"/>
      <c r="I9" s="141"/>
      <c r="J9" s="141"/>
      <c r="K9" s="141"/>
      <c r="L9" s="141"/>
      <c r="M9" s="198"/>
      <c r="N9" s="198"/>
      <c r="O9" s="198"/>
    </row>
    <row r="10" ht="7.5" customHeight="1"/>
    <row r="11" spans="2:11" ht="27">
      <c r="B11" s="142" t="s">
        <v>68</v>
      </c>
      <c r="C11" s="62" t="s">
        <v>69</v>
      </c>
      <c r="D11" s="134" t="s">
        <v>70</v>
      </c>
      <c r="E11" s="143"/>
      <c r="F11" s="144"/>
      <c r="G11" s="144"/>
      <c r="H11" s="144"/>
      <c r="I11" s="199" t="s">
        <v>71</v>
      </c>
      <c r="J11" s="200" t="s">
        <v>72</v>
      </c>
      <c r="K11" s="200"/>
    </row>
    <row r="12" ht="7.5" customHeight="1"/>
    <row r="13" spans="3:11" ht="13.5" hidden="1">
      <c r="C13" s="145"/>
      <c r="D13" s="146" t="s">
        <v>73</v>
      </c>
      <c r="E13" s="147"/>
      <c r="F13" s="148" t="s">
        <v>74</v>
      </c>
      <c r="G13" s="149"/>
      <c r="H13" s="134" t="s">
        <v>75</v>
      </c>
      <c r="I13" s="134"/>
      <c r="J13" s="201" t="s">
        <v>76</v>
      </c>
      <c r="K13" s="202">
        <f>IF(J11="","",INDEX('名前'!$G$30:$G$33,MATCH('様式1'!J11,種別,0)))</f>
        <v>900</v>
      </c>
    </row>
    <row r="14" spans="3:11" ht="13.5" hidden="1">
      <c r="C14" s="150" t="s">
        <v>77</v>
      </c>
      <c r="D14" s="151">
        <f>COUNTIF($F$20:$F$99,1)</f>
        <v>0</v>
      </c>
      <c r="E14" s="152"/>
      <c r="F14" s="153">
        <f>COUNTIF($F$20:$F$99,2)</f>
        <v>0</v>
      </c>
      <c r="G14" s="154"/>
      <c r="H14" s="155">
        <f aca="true" t="shared" si="0" ref="H14:H17">SUM(D14:G14)</f>
        <v>0</v>
      </c>
      <c r="I14" s="155"/>
      <c r="J14" s="201" t="s">
        <v>78</v>
      </c>
      <c r="K14" s="202">
        <f>IF(J11="","",INDEX('名前'!$H$30:$H$33,MATCH('様式1'!J11,種別,0)))</f>
        <v>1200</v>
      </c>
    </row>
    <row r="15" spans="3:9" ht="13.5" hidden="1">
      <c r="C15" s="156" t="s">
        <v>79</v>
      </c>
      <c r="D15" s="157">
        <f ca="1">COUNTIF($G$20:$G$99:$I$20:$I$99:$K$20:$K$99,"男"&amp;"*")</f>
        <v>0</v>
      </c>
      <c r="E15" s="158"/>
      <c r="F15" s="159">
        <f ca="1">COUNTIF($G$20:$G$99:$I$20:$I$99:$K$20:$K$99,"女"&amp;"*")</f>
        <v>0</v>
      </c>
      <c r="G15" s="160"/>
      <c r="H15" s="161">
        <f t="shared" si="0"/>
        <v>0</v>
      </c>
      <c r="I15" s="161"/>
    </row>
    <row r="16" spans="3:9" ht="13.5" hidden="1">
      <c r="C16" s="162" t="s">
        <v>80</v>
      </c>
      <c r="D16" s="163">
        <f>COUNTIF(リレー!$A$11:$A$25,"男"&amp;"*")</f>
        <v>2</v>
      </c>
      <c r="E16" s="164"/>
      <c r="F16" s="165">
        <f>COUNTIF(リレー!$A$11:$A$25,"女"&amp;"*")</f>
        <v>2</v>
      </c>
      <c r="G16" s="166"/>
      <c r="H16" s="167">
        <f t="shared" si="0"/>
        <v>4</v>
      </c>
      <c r="I16" s="167"/>
    </row>
    <row r="17" spans="3:9" ht="13.5" hidden="1">
      <c r="C17" s="145" t="s">
        <v>81</v>
      </c>
      <c r="D17" s="168">
        <f>IF(J11="","",$D$15*$K$13+$D$16*$K$14)</f>
        <v>2400</v>
      </c>
      <c r="E17" s="169"/>
      <c r="F17" s="170">
        <f>IF(J11="","",$F$15*$K$13+$F$16*$K$14)</f>
        <v>2400</v>
      </c>
      <c r="G17" s="171"/>
      <c r="H17" s="172">
        <f t="shared" si="0"/>
        <v>4800</v>
      </c>
      <c r="I17" s="172"/>
    </row>
    <row r="18" ht="7.5" customHeight="1"/>
    <row r="19" spans="1:23" s="43" customFormat="1" ht="30" customHeight="1">
      <c r="A19" s="173" t="s">
        <v>82</v>
      </c>
      <c r="B19" s="174" t="s">
        <v>83</v>
      </c>
      <c r="C19" s="175" t="s">
        <v>84</v>
      </c>
      <c r="D19" s="176" t="s">
        <v>85</v>
      </c>
      <c r="E19" s="175" t="s">
        <v>86</v>
      </c>
      <c r="F19" s="177" t="s">
        <v>87</v>
      </c>
      <c r="G19" s="174" t="s">
        <v>88</v>
      </c>
      <c r="H19" s="178" t="s">
        <v>89</v>
      </c>
      <c r="I19" s="174" t="s">
        <v>90</v>
      </c>
      <c r="J19" s="177" t="s">
        <v>89</v>
      </c>
      <c r="K19" s="174" t="s">
        <v>91</v>
      </c>
      <c r="L19" s="203" t="s">
        <v>89</v>
      </c>
      <c r="M19" s="204" t="s">
        <v>92</v>
      </c>
      <c r="N19" s="205" t="s">
        <v>93</v>
      </c>
      <c r="O19" s="206"/>
      <c r="P19" s="207"/>
      <c r="Q19" s="207"/>
      <c r="R19" s="214"/>
      <c r="S19" s="207"/>
      <c r="T19" s="207"/>
      <c r="U19" s="207"/>
      <c r="V19" s="207"/>
      <c r="W19" s="215"/>
    </row>
    <row r="20" spans="1:253" ht="17.25" customHeight="1">
      <c r="A20" s="179">
        <v>1</v>
      </c>
      <c r="B20" s="180"/>
      <c r="C20" s="181"/>
      <c r="D20" s="182"/>
      <c r="E20" s="181"/>
      <c r="F20" s="183"/>
      <c r="G20" s="180"/>
      <c r="H20" s="184"/>
      <c r="I20" s="180"/>
      <c r="J20" s="184"/>
      <c r="K20" s="180"/>
      <c r="L20" s="208"/>
      <c r="M20" s="209"/>
      <c r="N20" s="210"/>
      <c r="O20" s="211"/>
      <c r="P20" s="44">
        <f>IF(G20="","",INDEX('名前'!$N$4:$N$41,MATCH('様式1'!G20,'名前'!$M$4:$M$41,0)))</f>
      </c>
      <c r="Q20" s="44">
        <f>IF(I20="","",INDEX('名前'!$N$4:$N$41,MATCH('様式1'!I20,'名前'!$M$4:$M$41,0)))</f>
      </c>
      <c r="R20" s="44">
        <f>IF(K20="","",INDEX('名前'!$N$4:$N$41,MATCH('様式1'!K20,'名前'!$M$4:$M$41,0)))</f>
      </c>
      <c r="S20" s="44" t="str">
        <f>1&amp;B20</f>
        <v>1</v>
      </c>
      <c r="IO20" s="216">
        <f>IF(F20=1,1,"")</f>
      </c>
      <c r="IP20" s="44">
        <f>F20&amp;B20</f>
      </c>
      <c r="IR20" s="44">
        <f>F20&amp;M20</f>
      </c>
      <c r="IS20" s="44">
        <f aca="true" t="shared" si="1" ref="IS20:IS84">F20&amp;N20</f>
      </c>
    </row>
    <row r="21" spans="1:253" ht="17.25" customHeight="1">
      <c r="A21" s="185">
        <v>2</v>
      </c>
      <c r="B21" s="186"/>
      <c r="C21" s="181"/>
      <c r="D21" s="182"/>
      <c r="E21" s="181"/>
      <c r="F21" s="187"/>
      <c r="G21" s="186"/>
      <c r="H21" s="188"/>
      <c r="I21" s="186"/>
      <c r="J21" s="188"/>
      <c r="K21" s="186"/>
      <c r="L21" s="212"/>
      <c r="M21" s="213"/>
      <c r="N21" s="210"/>
      <c r="O21" s="211"/>
      <c r="P21" s="44">
        <f>IF(G21="","",INDEX('名前'!$N$4:$N$41,MATCH('様式1'!G21,'名前'!$M$4:$M$41,0)))</f>
      </c>
      <c r="Q21" s="44">
        <f>IF(I21="","",INDEX('名前'!$N$4:$N$41,MATCH('様式1'!I21,'名前'!$M$4:$M$41,0)))</f>
      </c>
      <c r="R21" s="44">
        <f>IF(K21="","",INDEX('名前'!$N$4:$N$41,MATCH('様式1'!K21,'名前'!$M$4:$M$41,0)))</f>
      </c>
      <c r="S21" s="44" t="str">
        <f aca="true" t="shared" si="2" ref="S21:S84">1&amp;B21</f>
        <v>1</v>
      </c>
      <c r="IP21" s="44">
        <f aca="true" t="shared" si="3" ref="IP21:IP81">F21&amp;B21</f>
      </c>
      <c r="IR21" s="44">
        <f aca="true" t="shared" si="4" ref="IR21:IR84">F21&amp;M21</f>
      </c>
      <c r="IS21" s="44">
        <f t="shared" si="1"/>
      </c>
    </row>
    <row r="22" spans="1:253" ht="17.25" customHeight="1">
      <c r="A22" s="185">
        <v>3</v>
      </c>
      <c r="B22" s="186"/>
      <c r="C22" s="181"/>
      <c r="D22" s="182"/>
      <c r="E22" s="181"/>
      <c r="F22" s="187"/>
      <c r="G22" s="186"/>
      <c r="H22" s="188"/>
      <c r="I22" s="186"/>
      <c r="J22" s="188"/>
      <c r="K22" s="186"/>
      <c r="L22" s="212"/>
      <c r="M22" s="213"/>
      <c r="N22" s="210"/>
      <c r="O22" s="211"/>
      <c r="P22" s="44">
        <f>IF(G22="","",INDEX('名前'!$N$4:$N$41,MATCH('様式1'!G22,'名前'!$M$4:$M$41,0)))</f>
      </c>
      <c r="Q22" s="44">
        <f>IF(I22="","",INDEX('名前'!$N$4:$N$41,MATCH('様式1'!I22,'名前'!$M$4:$M$41,0)))</f>
      </c>
      <c r="R22" s="44">
        <f>IF(K22="","",INDEX('名前'!$N$4:$N$41,MATCH('様式1'!K22,'名前'!$M$4:$M$41,0)))</f>
      </c>
      <c r="S22" s="44" t="str">
        <f t="shared" si="2"/>
        <v>1</v>
      </c>
      <c r="IP22" s="44">
        <f t="shared" si="3"/>
      </c>
      <c r="IR22" s="44">
        <f t="shared" si="4"/>
      </c>
      <c r="IS22" s="44">
        <f t="shared" si="1"/>
      </c>
    </row>
    <row r="23" spans="1:253" ht="17.25" customHeight="1">
      <c r="A23" s="185">
        <v>4</v>
      </c>
      <c r="B23" s="186"/>
      <c r="C23" s="181"/>
      <c r="D23" s="182"/>
      <c r="E23" s="181"/>
      <c r="F23" s="187"/>
      <c r="G23" s="186"/>
      <c r="H23" s="188"/>
      <c r="I23" s="189"/>
      <c r="J23" s="188"/>
      <c r="K23" s="186"/>
      <c r="L23" s="212"/>
      <c r="M23" s="213"/>
      <c r="N23" s="210"/>
      <c r="O23" s="211"/>
      <c r="P23" s="44">
        <f>IF(G23="","",INDEX('名前'!$N$4:$N$41,MATCH('様式1'!G23,'名前'!$M$4:$M$41,0)))</f>
      </c>
      <c r="Q23" s="44">
        <f>IF(I23="","",INDEX('名前'!$N$4:$N$41,MATCH('様式1'!I23,'名前'!$M$4:$M$41,0)))</f>
      </c>
      <c r="R23" s="44">
        <f>IF(K23="","",INDEX('名前'!$N$4:$N$41,MATCH('様式1'!K23,'名前'!$M$4:$M$41,0)))</f>
      </c>
      <c r="S23" s="44" t="str">
        <f t="shared" si="2"/>
        <v>1</v>
      </c>
      <c r="IP23" s="44">
        <f t="shared" si="3"/>
      </c>
      <c r="IR23" s="44">
        <f t="shared" si="4"/>
      </c>
      <c r="IS23" s="44">
        <f t="shared" si="1"/>
      </c>
    </row>
    <row r="24" spans="1:253" ht="17.25" customHeight="1">
      <c r="A24" s="185">
        <v>5</v>
      </c>
      <c r="B24" s="186"/>
      <c r="C24" s="181"/>
      <c r="D24" s="182"/>
      <c r="E24" s="181"/>
      <c r="F24" s="187"/>
      <c r="G24" s="189"/>
      <c r="H24" s="190"/>
      <c r="I24" s="189"/>
      <c r="J24" s="190"/>
      <c r="K24" s="186"/>
      <c r="L24" s="212"/>
      <c r="M24" s="213"/>
      <c r="N24" s="210"/>
      <c r="O24" s="211"/>
      <c r="P24" s="44">
        <f>IF(G24="","",INDEX('名前'!$N$4:$N$41,MATCH('様式1'!G24,'名前'!$M$4:$M$41,0)))</f>
      </c>
      <c r="Q24" s="44">
        <f>IF(I24="","",INDEX('名前'!$N$4:$N$41,MATCH('様式1'!I24,'名前'!$M$4:$M$41,0)))</f>
      </c>
      <c r="R24" s="44">
        <f>IF(K24="","",INDEX('名前'!$N$4:$N$41,MATCH('様式1'!K24,'名前'!$M$4:$M$41,0)))</f>
      </c>
      <c r="S24" s="44" t="str">
        <f t="shared" si="2"/>
        <v>1</v>
      </c>
      <c r="IP24" s="44">
        <f t="shared" si="3"/>
      </c>
      <c r="IR24" s="44">
        <f t="shared" si="4"/>
      </c>
      <c r="IS24" s="44">
        <f t="shared" si="1"/>
      </c>
    </row>
    <row r="25" spans="1:253" ht="17.25" customHeight="1">
      <c r="A25" s="185">
        <v>6</v>
      </c>
      <c r="B25" s="186"/>
      <c r="C25" s="181"/>
      <c r="D25" s="182"/>
      <c r="E25" s="181"/>
      <c r="F25" s="187"/>
      <c r="G25" s="186"/>
      <c r="H25" s="188"/>
      <c r="I25" s="186"/>
      <c r="J25" s="188"/>
      <c r="K25" s="186"/>
      <c r="L25" s="212"/>
      <c r="M25" s="213"/>
      <c r="N25" s="210"/>
      <c r="O25" s="211"/>
      <c r="P25" s="44">
        <f>IF(G25="","",INDEX('名前'!$N$4:$N$41,MATCH('様式1'!G25,'名前'!$M$4:$M$41,0)))</f>
      </c>
      <c r="Q25" s="44">
        <f>IF(I25="","",INDEX('名前'!$N$4:$N$41,MATCH('様式1'!I25,'名前'!$M$4:$M$41,0)))</f>
      </c>
      <c r="R25" s="44">
        <f>IF(K25="","",INDEX('名前'!$N$4:$N$41,MATCH('様式1'!K25,'名前'!$M$4:$M$41,0)))</f>
      </c>
      <c r="S25" s="44" t="str">
        <f t="shared" si="2"/>
        <v>1</v>
      </c>
      <c r="IP25" s="44">
        <f t="shared" si="3"/>
      </c>
      <c r="IR25" s="44">
        <f t="shared" si="4"/>
      </c>
      <c r="IS25" s="44">
        <f t="shared" si="1"/>
      </c>
    </row>
    <row r="26" spans="1:253" ht="17.25" customHeight="1">
      <c r="A26" s="185">
        <v>7</v>
      </c>
      <c r="B26" s="186"/>
      <c r="C26" s="181"/>
      <c r="D26" s="182"/>
      <c r="E26" s="181"/>
      <c r="F26" s="187"/>
      <c r="G26" s="186"/>
      <c r="H26" s="188"/>
      <c r="I26" s="189"/>
      <c r="J26" s="190"/>
      <c r="K26" s="186"/>
      <c r="L26" s="212"/>
      <c r="M26" s="213"/>
      <c r="N26" s="210"/>
      <c r="O26" s="211"/>
      <c r="P26" s="44">
        <f>IF(G26="","",INDEX('名前'!$N$4:$N$41,MATCH('様式1'!G26,'名前'!$M$4:$M$41,0)))</f>
      </c>
      <c r="Q26" s="44">
        <f>IF(I26="","",INDEX('名前'!$N$4:$N$41,MATCH('様式1'!I26,'名前'!$M$4:$M$41,0)))</f>
      </c>
      <c r="R26" s="44">
        <f>IF(K26="","",INDEX('名前'!$N$4:$N$41,MATCH('様式1'!K26,'名前'!$M$4:$M$41,0)))</f>
      </c>
      <c r="S26" s="44" t="str">
        <f t="shared" si="2"/>
        <v>1</v>
      </c>
      <c r="IP26" s="44">
        <f t="shared" si="3"/>
      </c>
      <c r="IR26" s="44">
        <f t="shared" si="4"/>
      </c>
      <c r="IS26" s="44">
        <f t="shared" si="1"/>
      </c>
    </row>
    <row r="27" spans="1:253" ht="17.25" customHeight="1">
      <c r="A27" s="185">
        <v>8</v>
      </c>
      <c r="B27" s="186"/>
      <c r="C27" s="181"/>
      <c r="D27" s="182"/>
      <c r="E27" s="181"/>
      <c r="F27" s="187"/>
      <c r="G27" s="186"/>
      <c r="H27" s="188"/>
      <c r="I27" s="186"/>
      <c r="J27" s="188"/>
      <c r="K27" s="186"/>
      <c r="L27" s="212"/>
      <c r="M27" s="213"/>
      <c r="N27" s="210"/>
      <c r="O27" s="211"/>
      <c r="P27" s="44">
        <f>IF(G27="","",INDEX('名前'!$N$4:$N$41,MATCH('様式1'!G27,'名前'!$M$4:$M$41,0)))</f>
      </c>
      <c r="Q27" s="44">
        <f>IF(I27="","",INDEX('名前'!$N$4:$N$41,MATCH('様式1'!I27,'名前'!$M$4:$M$41,0)))</f>
      </c>
      <c r="R27" s="44">
        <f>IF(K27="","",INDEX('名前'!$N$4:$N$41,MATCH('様式1'!K27,'名前'!$M$4:$M$41,0)))</f>
      </c>
      <c r="S27" s="44" t="str">
        <f t="shared" si="2"/>
        <v>1</v>
      </c>
      <c r="IP27" s="44">
        <f t="shared" si="3"/>
      </c>
      <c r="IR27" s="44">
        <f t="shared" si="4"/>
      </c>
      <c r="IS27" s="44">
        <f t="shared" si="1"/>
      </c>
    </row>
    <row r="28" spans="1:253" ht="17.25" customHeight="1">
      <c r="A28" s="185">
        <v>9</v>
      </c>
      <c r="B28" s="186"/>
      <c r="C28" s="181"/>
      <c r="D28" s="182"/>
      <c r="E28" s="181"/>
      <c r="F28" s="187"/>
      <c r="G28" s="186"/>
      <c r="H28" s="188"/>
      <c r="I28" s="186"/>
      <c r="J28" s="188"/>
      <c r="K28" s="186"/>
      <c r="L28" s="212"/>
      <c r="M28" s="213"/>
      <c r="N28" s="210"/>
      <c r="O28" s="211"/>
      <c r="P28" s="44">
        <f>IF(G28="","",INDEX('名前'!$N$4:$N$41,MATCH('様式1'!G28,'名前'!$M$4:$M$41,0)))</f>
      </c>
      <c r="Q28" s="44">
        <f>IF(I28="","",INDEX('名前'!$N$4:$N$41,MATCH('様式1'!I28,'名前'!$M$4:$M$41,0)))</f>
      </c>
      <c r="R28" s="44">
        <f>IF(K28="","",INDEX('名前'!$N$4:$N$41,MATCH('様式1'!K28,'名前'!$M$4:$M$41,0)))</f>
      </c>
      <c r="S28" s="44" t="str">
        <f t="shared" si="2"/>
        <v>1</v>
      </c>
      <c r="IP28" s="44">
        <f t="shared" si="3"/>
      </c>
      <c r="IR28" s="44">
        <f t="shared" si="4"/>
      </c>
      <c r="IS28" s="44">
        <f t="shared" si="1"/>
      </c>
    </row>
    <row r="29" spans="1:253" ht="17.25" customHeight="1">
      <c r="A29" s="185">
        <v>10</v>
      </c>
      <c r="B29" s="186"/>
      <c r="C29" s="181"/>
      <c r="D29" s="182"/>
      <c r="E29" s="181"/>
      <c r="F29" s="187"/>
      <c r="G29" s="186"/>
      <c r="H29" s="188"/>
      <c r="I29" s="186"/>
      <c r="J29" s="188"/>
      <c r="K29" s="186"/>
      <c r="L29" s="212"/>
      <c r="M29" s="213"/>
      <c r="N29" s="210"/>
      <c r="O29" s="211"/>
      <c r="P29" s="44">
        <f>IF(G29="","",INDEX('名前'!$N$4:$N$41,MATCH('様式1'!G29,'名前'!$M$4:$M$41,0)))</f>
      </c>
      <c r="Q29" s="44">
        <f>IF(I29="","",INDEX('名前'!$N$4:$N$41,MATCH('様式1'!I29,'名前'!$M$4:$M$41,0)))</f>
      </c>
      <c r="R29" s="44">
        <f>IF(K29="","",INDEX('名前'!$N$4:$N$41,MATCH('様式1'!K29,'名前'!$M$4:$M$41,0)))</f>
      </c>
      <c r="S29" s="44" t="str">
        <f t="shared" si="2"/>
        <v>1</v>
      </c>
      <c r="IP29" s="44">
        <f t="shared" si="3"/>
      </c>
      <c r="IR29" s="44">
        <f t="shared" si="4"/>
      </c>
      <c r="IS29" s="44">
        <f t="shared" si="1"/>
      </c>
    </row>
    <row r="30" spans="1:253" ht="17.25" customHeight="1">
      <c r="A30" s="185">
        <v>11</v>
      </c>
      <c r="B30" s="186"/>
      <c r="C30" s="181"/>
      <c r="D30" s="182"/>
      <c r="E30" s="181"/>
      <c r="F30" s="187"/>
      <c r="G30" s="186"/>
      <c r="H30" s="188"/>
      <c r="I30" s="186"/>
      <c r="J30" s="188"/>
      <c r="K30" s="186"/>
      <c r="L30" s="212"/>
      <c r="M30" s="213"/>
      <c r="N30" s="210"/>
      <c r="O30" s="211"/>
      <c r="P30" s="44">
        <f>IF(G30="","",INDEX('名前'!$N$4:$N$41,MATCH('様式1'!G30,'名前'!$M$4:$M$41,0)))</f>
      </c>
      <c r="Q30" s="44">
        <f>IF(I30="","",INDEX('名前'!$N$4:$N$41,MATCH('様式1'!I30,'名前'!$M$4:$M$41,0)))</f>
      </c>
      <c r="R30" s="44">
        <f>IF(K30="","",INDEX('名前'!$N$4:$N$41,MATCH('様式1'!K30,'名前'!$M$4:$M$41,0)))</f>
      </c>
      <c r="S30" s="44" t="str">
        <f t="shared" si="2"/>
        <v>1</v>
      </c>
      <c r="IP30" s="44">
        <f t="shared" si="3"/>
      </c>
      <c r="IR30" s="44">
        <f t="shared" si="4"/>
      </c>
      <c r="IS30" s="44">
        <f t="shared" si="1"/>
      </c>
    </row>
    <row r="31" spans="1:253" ht="17.25" customHeight="1">
      <c r="A31" s="185">
        <v>12</v>
      </c>
      <c r="B31" s="186"/>
      <c r="C31" s="181"/>
      <c r="D31" s="182"/>
      <c r="E31" s="181"/>
      <c r="F31" s="187"/>
      <c r="G31" s="186"/>
      <c r="H31" s="188"/>
      <c r="I31" s="186"/>
      <c r="J31" s="188"/>
      <c r="K31" s="186"/>
      <c r="L31" s="212"/>
      <c r="M31" s="213"/>
      <c r="N31" s="210"/>
      <c r="O31" s="211"/>
      <c r="P31" s="44">
        <f>IF(G31="","",INDEX('名前'!$N$4:$N$41,MATCH('様式1'!G31,'名前'!$M$4:$M$41,0)))</f>
      </c>
      <c r="Q31" s="44">
        <f>IF(I31="","",INDEX('名前'!$N$4:$N$41,MATCH('様式1'!I31,'名前'!$M$4:$M$41,0)))</f>
      </c>
      <c r="R31" s="44">
        <f>IF(K31="","",INDEX('名前'!$N$4:$N$41,MATCH('様式1'!K31,'名前'!$M$4:$M$41,0)))</f>
      </c>
      <c r="S31" s="44" t="str">
        <f t="shared" si="2"/>
        <v>1</v>
      </c>
      <c r="IP31" s="44">
        <f t="shared" si="3"/>
      </c>
      <c r="IR31" s="44">
        <f t="shared" si="4"/>
      </c>
      <c r="IS31" s="44">
        <f t="shared" si="1"/>
      </c>
    </row>
    <row r="32" spans="1:253" ht="17.25" customHeight="1">
      <c r="A32" s="185">
        <v>13</v>
      </c>
      <c r="B32" s="186"/>
      <c r="C32" s="181"/>
      <c r="D32" s="182"/>
      <c r="E32" s="181"/>
      <c r="F32" s="187"/>
      <c r="G32" s="186"/>
      <c r="H32" s="188"/>
      <c r="I32" s="186"/>
      <c r="J32" s="188"/>
      <c r="K32" s="186"/>
      <c r="L32" s="212"/>
      <c r="M32" s="213"/>
      <c r="N32" s="210"/>
      <c r="O32" s="211"/>
      <c r="P32" s="44">
        <f>IF(G32="","",INDEX('名前'!$N$4:$N$41,MATCH('様式1'!G32,'名前'!$M$4:$M$41,0)))</f>
      </c>
      <c r="Q32" s="44">
        <f>IF(I32="","",INDEX('名前'!$N$4:$N$41,MATCH('様式1'!I32,'名前'!$M$4:$M$41,0)))</f>
      </c>
      <c r="R32" s="44">
        <f>IF(K32="","",INDEX('名前'!$N$4:$N$41,MATCH('様式1'!K32,'名前'!$M$4:$M$41,0)))</f>
      </c>
      <c r="S32" s="44" t="str">
        <f t="shared" si="2"/>
        <v>1</v>
      </c>
      <c r="IP32" s="44">
        <f t="shared" si="3"/>
      </c>
      <c r="IR32" s="44">
        <f t="shared" si="4"/>
      </c>
      <c r="IS32" s="44">
        <f t="shared" si="1"/>
      </c>
    </row>
    <row r="33" spans="1:253" ht="17.25" customHeight="1">
      <c r="A33" s="185">
        <v>14</v>
      </c>
      <c r="B33" s="186"/>
      <c r="C33" s="181"/>
      <c r="D33" s="182"/>
      <c r="E33" s="181"/>
      <c r="F33" s="187"/>
      <c r="G33" s="186"/>
      <c r="H33" s="188"/>
      <c r="I33" s="186"/>
      <c r="J33" s="188"/>
      <c r="K33" s="186"/>
      <c r="L33" s="212"/>
      <c r="M33" s="213"/>
      <c r="N33" s="210"/>
      <c r="O33" s="211"/>
      <c r="P33" s="44">
        <f>IF(G33="","",INDEX('名前'!$N$4:$N$41,MATCH('様式1'!G33,'名前'!$M$4:$M$41,0)))</f>
      </c>
      <c r="Q33" s="44">
        <f>IF(I33="","",INDEX('名前'!$N$4:$N$41,MATCH('様式1'!I33,'名前'!$M$4:$M$41,0)))</f>
      </c>
      <c r="R33" s="44">
        <f>IF(K33="","",INDEX('名前'!$N$4:$N$41,MATCH('様式1'!K33,'名前'!$M$4:$M$41,0)))</f>
      </c>
      <c r="S33" s="44" t="str">
        <f t="shared" si="2"/>
        <v>1</v>
      </c>
      <c r="IP33" s="44">
        <f t="shared" si="3"/>
      </c>
      <c r="IR33" s="44">
        <f t="shared" si="4"/>
      </c>
      <c r="IS33" s="44">
        <f t="shared" si="1"/>
      </c>
    </row>
    <row r="34" spans="1:253" ht="17.25" customHeight="1">
      <c r="A34" s="185">
        <v>15</v>
      </c>
      <c r="B34" s="186"/>
      <c r="C34" s="181"/>
      <c r="D34" s="182"/>
      <c r="E34" s="181"/>
      <c r="F34" s="187"/>
      <c r="G34" s="186"/>
      <c r="H34" s="188"/>
      <c r="I34" s="186"/>
      <c r="J34" s="188"/>
      <c r="K34" s="186"/>
      <c r="L34" s="212"/>
      <c r="M34" s="213"/>
      <c r="N34" s="210"/>
      <c r="O34" s="211"/>
      <c r="P34" s="44">
        <f>IF(G34="","",INDEX('名前'!$N$4:$N$41,MATCH('様式1'!G34,'名前'!$M$4:$M$41,0)))</f>
      </c>
      <c r="Q34" s="44">
        <f>IF(I34="","",INDEX('名前'!$N$4:$N$41,MATCH('様式1'!I34,'名前'!$M$4:$M$41,0)))</f>
      </c>
      <c r="R34" s="44">
        <f>IF(K34="","",INDEX('名前'!$N$4:$N$41,MATCH('様式1'!K34,'名前'!$M$4:$M$41,0)))</f>
      </c>
      <c r="S34" s="44" t="str">
        <f t="shared" si="2"/>
        <v>1</v>
      </c>
      <c r="IP34" s="44">
        <f t="shared" si="3"/>
      </c>
      <c r="IR34" s="44">
        <f t="shared" si="4"/>
      </c>
      <c r="IS34" s="44">
        <f t="shared" si="1"/>
      </c>
    </row>
    <row r="35" spans="1:253" ht="17.25" customHeight="1">
      <c r="A35" s="185">
        <v>16</v>
      </c>
      <c r="B35" s="186"/>
      <c r="C35" s="181"/>
      <c r="D35" s="182"/>
      <c r="E35" s="181"/>
      <c r="F35" s="187"/>
      <c r="G35" s="186"/>
      <c r="H35" s="188"/>
      <c r="I35" s="186"/>
      <c r="J35" s="188"/>
      <c r="K35" s="186"/>
      <c r="L35" s="212"/>
      <c r="M35" s="213"/>
      <c r="N35" s="210"/>
      <c r="O35" s="211"/>
      <c r="P35" s="44">
        <f>IF(G35="","",INDEX('名前'!$N$4:$N$41,MATCH('様式1'!G35,'名前'!$M$4:$M$41,0)))</f>
      </c>
      <c r="Q35" s="44">
        <f>IF(I35="","",INDEX('名前'!$N$4:$N$41,MATCH('様式1'!I35,'名前'!$M$4:$M$41,0)))</f>
      </c>
      <c r="R35" s="44">
        <f>IF(K35="","",INDEX('名前'!$N$4:$N$41,MATCH('様式1'!K35,'名前'!$M$4:$M$41,0)))</f>
      </c>
      <c r="S35" s="44" t="str">
        <f t="shared" si="2"/>
        <v>1</v>
      </c>
      <c r="IP35" s="44">
        <f t="shared" si="3"/>
      </c>
      <c r="IR35" s="44">
        <f t="shared" si="4"/>
      </c>
      <c r="IS35" s="44">
        <f t="shared" si="1"/>
      </c>
    </row>
    <row r="36" spans="1:253" ht="17.25" customHeight="1">
      <c r="A36" s="185">
        <v>17</v>
      </c>
      <c r="B36" s="186"/>
      <c r="C36" s="181"/>
      <c r="D36" s="182"/>
      <c r="E36" s="181"/>
      <c r="F36" s="187"/>
      <c r="G36" s="186"/>
      <c r="H36" s="188"/>
      <c r="I36" s="186"/>
      <c r="J36" s="188"/>
      <c r="K36" s="186"/>
      <c r="L36" s="212"/>
      <c r="M36" s="213"/>
      <c r="N36" s="210"/>
      <c r="O36" s="211"/>
      <c r="P36" s="44">
        <f>IF(G36="","",INDEX('名前'!$N$4:$N$41,MATCH('様式1'!G36,'名前'!$M$4:$M$41,0)))</f>
      </c>
      <c r="Q36" s="44">
        <f>IF(I36="","",INDEX('名前'!$N$4:$N$41,MATCH('様式1'!I36,'名前'!$M$4:$M$41,0)))</f>
      </c>
      <c r="R36" s="44">
        <f>IF(K36="","",INDEX('名前'!$N$4:$N$41,MATCH('様式1'!K36,'名前'!$M$4:$M$41,0)))</f>
      </c>
      <c r="S36" s="44" t="str">
        <f t="shared" si="2"/>
        <v>1</v>
      </c>
      <c r="IP36" s="44">
        <f t="shared" si="3"/>
      </c>
      <c r="IR36" s="44">
        <f t="shared" si="4"/>
      </c>
      <c r="IS36" s="44">
        <f t="shared" si="1"/>
      </c>
    </row>
    <row r="37" spans="1:253" ht="17.25" customHeight="1">
      <c r="A37" s="185">
        <v>18</v>
      </c>
      <c r="B37" s="186"/>
      <c r="C37" s="181"/>
      <c r="D37" s="182"/>
      <c r="E37" s="181"/>
      <c r="F37" s="187"/>
      <c r="G37" s="186"/>
      <c r="H37" s="188"/>
      <c r="I37" s="186"/>
      <c r="J37" s="188"/>
      <c r="K37" s="186"/>
      <c r="L37" s="212"/>
      <c r="M37" s="213"/>
      <c r="N37" s="210"/>
      <c r="O37" s="211"/>
      <c r="P37" s="44">
        <f>IF(G37="","",INDEX('名前'!$N$4:$N$41,MATCH('様式1'!G37,'名前'!$M$4:$M$41,0)))</f>
      </c>
      <c r="Q37" s="44">
        <f>IF(I37="","",INDEX('名前'!$N$4:$N$41,MATCH('様式1'!I37,'名前'!$M$4:$M$41,0)))</f>
      </c>
      <c r="R37" s="44">
        <f>IF(K37="","",INDEX('名前'!$N$4:$N$41,MATCH('様式1'!K37,'名前'!$M$4:$M$41,0)))</f>
      </c>
      <c r="S37" s="44" t="str">
        <f t="shared" si="2"/>
        <v>1</v>
      </c>
      <c r="IP37" s="44">
        <f t="shared" si="3"/>
      </c>
      <c r="IR37" s="44">
        <f t="shared" si="4"/>
      </c>
      <c r="IS37" s="44">
        <f t="shared" si="1"/>
      </c>
    </row>
    <row r="38" spans="1:253" ht="17.25" customHeight="1">
      <c r="A38" s="185">
        <v>19</v>
      </c>
      <c r="B38" s="186"/>
      <c r="C38" s="181"/>
      <c r="D38" s="182"/>
      <c r="E38" s="181"/>
      <c r="F38" s="187"/>
      <c r="G38" s="186"/>
      <c r="H38" s="188"/>
      <c r="I38" s="186"/>
      <c r="J38" s="188"/>
      <c r="K38" s="186"/>
      <c r="L38" s="212"/>
      <c r="M38" s="213"/>
      <c r="N38" s="210"/>
      <c r="O38" s="211"/>
      <c r="P38" s="44">
        <f>IF(G38="","",INDEX('名前'!$N$4:$N$41,MATCH('様式1'!G38,'名前'!$M$4:$M$41,0)))</f>
      </c>
      <c r="Q38" s="44">
        <f>IF(I38="","",INDEX('名前'!$N$4:$N$41,MATCH('様式1'!I38,'名前'!$M$4:$M$41,0)))</f>
      </c>
      <c r="R38" s="44">
        <f>IF(K38="","",INDEX('名前'!$N$4:$N$41,MATCH('様式1'!K38,'名前'!$M$4:$M$41,0)))</f>
      </c>
      <c r="S38" s="44" t="str">
        <f t="shared" si="2"/>
        <v>1</v>
      </c>
      <c r="IP38" s="44">
        <f t="shared" si="3"/>
      </c>
      <c r="IR38" s="44">
        <f t="shared" si="4"/>
      </c>
      <c r="IS38" s="44">
        <f t="shared" si="1"/>
      </c>
    </row>
    <row r="39" spans="1:253" ht="17.25" customHeight="1">
      <c r="A39" s="185">
        <v>20</v>
      </c>
      <c r="B39" s="186"/>
      <c r="C39" s="181"/>
      <c r="D39" s="182"/>
      <c r="E39" s="181"/>
      <c r="F39" s="187"/>
      <c r="G39" s="186"/>
      <c r="H39" s="188"/>
      <c r="I39" s="186"/>
      <c r="J39" s="188"/>
      <c r="K39" s="186"/>
      <c r="L39" s="212"/>
      <c r="M39" s="213"/>
      <c r="N39" s="210"/>
      <c r="O39" s="211"/>
      <c r="P39" s="44">
        <f>IF(G39="","",INDEX('名前'!$N$4:$N$41,MATCH('様式1'!G39,'名前'!$M$4:$M$41,0)))</f>
      </c>
      <c r="Q39" s="44">
        <f>IF(I39="","",INDEX('名前'!$N$4:$N$41,MATCH('様式1'!I39,'名前'!$M$4:$M$41,0)))</f>
      </c>
      <c r="R39" s="44">
        <f>IF(K39="","",INDEX('名前'!$N$4:$N$41,MATCH('様式1'!K39,'名前'!$M$4:$M$41,0)))</f>
      </c>
      <c r="S39" s="44" t="str">
        <f t="shared" si="2"/>
        <v>1</v>
      </c>
      <c r="IP39" s="44">
        <f t="shared" si="3"/>
      </c>
      <c r="IR39" s="44">
        <f t="shared" si="4"/>
      </c>
      <c r="IS39" s="44">
        <f t="shared" si="1"/>
      </c>
    </row>
    <row r="40" spans="1:253" ht="17.25" customHeight="1">
      <c r="A40" s="185">
        <v>21</v>
      </c>
      <c r="B40" s="186"/>
      <c r="C40" s="181"/>
      <c r="D40" s="182"/>
      <c r="E40" s="181"/>
      <c r="F40" s="187"/>
      <c r="G40" s="186"/>
      <c r="H40" s="188"/>
      <c r="I40" s="186"/>
      <c r="J40" s="188"/>
      <c r="K40" s="186"/>
      <c r="L40" s="212"/>
      <c r="M40" s="213"/>
      <c r="N40" s="210"/>
      <c r="O40" s="211"/>
      <c r="P40" s="44">
        <f>IF(G40="","",INDEX('名前'!$N$4:$N$41,MATCH('様式1'!G40,'名前'!$M$4:$M$41,0)))</f>
      </c>
      <c r="Q40" s="44">
        <f>IF(I40="","",INDEX('名前'!$N$4:$N$41,MATCH('様式1'!I40,'名前'!$M$4:$M$41,0)))</f>
      </c>
      <c r="R40" s="44">
        <f>IF(K40="","",INDEX('名前'!$N$4:$N$41,MATCH('様式1'!K40,'名前'!$M$4:$M$41,0)))</f>
      </c>
      <c r="S40" s="44" t="str">
        <f t="shared" si="2"/>
        <v>1</v>
      </c>
      <c r="IP40" s="44">
        <f t="shared" si="3"/>
      </c>
      <c r="IR40" s="44">
        <f t="shared" si="4"/>
      </c>
      <c r="IS40" s="44">
        <f t="shared" si="1"/>
      </c>
    </row>
    <row r="41" spans="1:253" ht="17.25" customHeight="1">
      <c r="A41" s="185">
        <v>22</v>
      </c>
      <c r="B41" s="186"/>
      <c r="C41" s="181"/>
      <c r="D41" s="182"/>
      <c r="E41" s="181"/>
      <c r="F41" s="187"/>
      <c r="G41" s="186"/>
      <c r="H41" s="188"/>
      <c r="I41" s="186"/>
      <c r="J41" s="188"/>
      <c r="K41" s="186"/>
      <c r="L41" s="212"/>
      <c r="M41" s="213"/>
      <c r="N41" s="210"/>
      <c r="O41" s="211"/>
      <c r="P41" s="44">
        <f>IF(G41="","",INDEX('名前'!$N$4:$N$41,MATCH('様式1'!G41,'名前'!$M$4:$M$41,0)))</f>
      </c>
      <c r="Q41" s="44">
        <f>IF(I41="","",INDEX('名前'!$N$4:$N$41,MATCH('様式1'!I41,'名前'!$M$4:$M$41,0)))</f>
      </c>
      <c r="R41" s="44">
        <f>IF(K41="","",INDEX('名前'!$N$4:$N$41,MATCH('様式1'!K41,'名前'!$M$4:$M$41,0)))</f>
      </c>
      <c r="S41" s="44" t="str">
        <f t="shared" si="2"/>
        <v>1</v>
      </c>
      <c r="IP41" s="44">
        <f t="shared" si="3"/>
      </c>
      <c r="IR41" s="44">
        <f t="shared" si="4"/>
      </c>
      <c r="IS41" s="44">
        <f t="shared" si="1"/>
      </c>
    </row>
    <row r="42" spans="1:253" ht="17.25" customHeight="1">
      <c r="A42" s="185">
        <v>23</v>
      </c>
      <c r="B42" s="186"/>
      <c r="C42" s="181"/>
      <c r="D42" s="182"/>
      <c r="E42" s="181"/>
      <c r="F42" s="187"/>
      <c r="G42" s="186"/>
      <c r="H42" s="188"/>
      <c r="I42" s="186"/>
      <c r="J42" s="188"/>
      <c r="K42" s="186"/>
      <c r="L42" s="212"/>
      <c r="M42" s="213"/>
      <c r="N42" s="210"/>
      <c r="O42" s="211"/>
      <c r="P42" s="44">
        <f>IF(G42="","",INDEX('名前'!$N$4:$N$41,MATCH('様式1'!G42,'名前'!$M$4:$M$41,0)))</f>
      </c>
      <c r="Q42" s="44">
        <f>IF(I42="","",INDEX('名前'!$N$4:$N$41,MATCH('様式1'!I42,'名前'!$M$4:$M$41,0)))</f>
      </c>
      <c r="R42" s="44">
        <f>IF(K42="","",INDEX('名前'!$N$4:$N$41,MATCH('様式1'!K42,'名前'!$M$4:$M$41,0)))</f>
      </c>
      <c r="S42" s="44" t="str">
        <f t="shared" si="2"/>
        <v>1</v>
      </c>
      <c r="IP42" s="44">
        <f t="shared" si="3"/>
      </c>
      <c r="IR42" s="44">
        <f t="shared" si="4"/>
      </c>
      <c r="IS42" s="44">
        <f t="shared" si="1"/>
      </c>
    </row>
    <row r="43" spans="1:253" ht="17.25" customHeight="1">
      <c r="A43" s="185">
        <v>24</v>
      </c>
      <c r="B43" s="186"/>
      <c r="C43" s="181"/>
      <c r="D43" s="182"/>
      <c r="E43" s="181"/>
      <c r="F43" s="187"/>
      <c r="G43" s="186"/>
      <c r="H43" s="188"/>
      <c r="I43" s="189"/>
      <c r="J43" s="188"/>
      <c r="K43" s="186"/>
      <c r="L43" s="212"/>
      <c r="M43" s="213"/>
      <c r="N43" s="210"/>
      <c r="O43" s="211"/>
      <c r="P43" s="44">
        <f>IF(G43="","",INDEX('名前'!$N$4:$N$41,MATCH('様式1'!G43,'名前'!$M$4:$M$41,0)))</f>
      </c>
      <c r="Q43" s="44">
        <f>IF(I43="","",INDEX('名前'!$N$4:$N$41,MATCH('様式1'!I43,'名前'!$M$4:$M$41,0)))</f>
      </c>
      <c r="R43" s="44">
        <f>IF(K43="","",INDEX('名前'!$N$4:$N$41,MATCH('様式1'!K43,'名前'!$M$4:$M$41,0)))</f>
      </c>
      <c r="S43" s="44" t="str">
        <f t="shared" si="2"/>
        <v>1</v>
      </c>
      <c r="IP43" s="44">
        <f t="shared" si="3"/>
      </c>
      <c r="IR43" s="44">
        <f t="shared" si="4"/>
      </c>
      <c r="IS43" s="44">
        <f t="shared" si="1"/>
      </c>
    </row>
    <row r="44" spans="1:253" ht="17.25" customHeight="1">
      <c r="A44" s="185">
        <v>25</v>
      </c>
      <c r="B44" s="186"/>
      <c r="C44" s="181"/>
      <c r="D44" s="182"/>
      <c r="E44" s="181"/>
      <c r="F44" s="187"/>
      <c r="G44" s="186"/>
      <c r="H44" s="188"/>
      <c r="I44" s="186"/>
      <c r="J44" s="188"/>
      <c r="K44" s="186"/>
      <c r="L44" s="212"/>
      <c r="M44" s="213"/>
      <c r="N44" s="210"/>
      <c r="O44" s="211"/>
      <c r="P44" s="44">
        <f>IF(G44="","",INDEX('名前'!$N$4:$N$41,MATCH('様式1'!G44,'名前'!$M$4:$M$41,0)))</f>
      </c>
      <c r="Q44" s="44">
        <f>IF(I44="","",INDEX('名前'!$N$4:$N$41,MATCH('様式1'!I44,'名前'!$M$4:$M$41,0)))</f>
      </c>
      <c r="R44" s="44">
        <f>IF(K44="","",INDEX('名前'!$N$4:$N$41,MATCH('様式1'!K44,'名前'!$M$4:$M$41,0)))</f>
      </c>
      <c r="S44" s="44" t="str">
        <f t="shared" si="2"/>
        <v>1</v>
      </c>
      <c r="IP44" s="44">
        <f t="shared" si="3"/>
      </c>
      <c r="IR44" s="44">
        <f t="shared" si="4"/>
      </c>
      <c r="IS44" s="44">
        <f t="shared" si="1"/>
      </c>
    </row>
    <row r="45" spans="1:253" ht="17.25" customHeight="1">
      <c r="A45" s="185">
        <v>26</v>
      </c>
      <c r="B45" s="186"/>
      <c r="C45" s="181"/>
      <c r="D45" s="182"/>
      <c r="E45" s="181"/>
      <c r="F45" s="187"/>
      <c r="G45" s="186"/>
      <c r="H45" s="188"/>
      <c r="I45" s="186"/>
      <c r="J45" s="188"/>
      <c r="K45" s="186"/>
      <c r="L45" s="212"/>
      <c r="M45" s="213"/>
      <c r="N45" s="210"/>
      <c r="O45" s="211"/>
      <c r="P45" s="44">
        <f>IF(G45="","",INDEX('名前'!$N$4:$N$41,MATCH('様式1'!G45,'名前'!$M$4:$M$41,0)))</f>
      </c>
      <c r="Q45" s="44">
        <f>IF(I45="","",INDEX('名前'!$N$4:$N$41,MATCH('様式1'!I45,'名前'!$M$4:$M$41,0)))</f>
      </c>
      <c r="R45" s="44">
        <f>IF(K45="","",INDEX('名前'!$N$4:$N$41,MATCH('様式1'!K45,'名前'!$M$4:$M$41,0)))</f>
      </c>
      <c r="S45" s="44" t="str">
        <f t="shared" si="2"/>
        <v>1</v>
      </c>
      <c r="IP45" s="44">
        <f t="shared" si="3"/>
      </c>
      <c r="IR45" s="44">
        <f t="shared" si="4"/>
      </c>
      <c r="IS45" s="44">
        <f t="shared" si="1"/>
      </c>
    </row>
    <row r="46" spans="1:253" ht="17.25" customHeight="1">
      <c r="A46" s="185">
        <v>27</v>
      </c>
      <c r="B46" s="186"/>
      <c r="C46" s="181"/>
      <c r="D46" s="182"/>
      <c r="E46" s="181"/>
      <c r="F46" s="187"/>
      <c r="G46" s="186"/>
      <c r="H46" s="188"/>
      <c r="I46" s="186"/>
      <c r="J46" s="188"/>
      <c r="K46" s="186"/>
      <c r="L46" s="212"/>
      <c r="M46" s="213"/>
      <c r="N46" s="210"/>
      <c r="O46" s="211"/>
      <c r="P46" s="44">
        <f>IF(G46="","",INDEX('名前'!$N$4:$N$41,MATCH('様式1'!G46,'名前'!$M$4:$M$41,0)))</f>
      </c>
      <c r="Q46" s="44">
        <f>IF(I46="","",INDEX('名前'!$N$4:$N$41,MATCH('様式1'!I46,'名前'!$M$4:$M$41,0)))</f>
      </c>
      <c r="R46" s="44">
        <f>IF(K46="","",INDEX('名前'!$N$4:$N$41,MATCH('様式1'!K46,'名前'!$M$4:$M$41,0)))</f>
      </c>
      <c r="S46" s="44" t="str">
        <f t="shared" si="2"/>
        <v>1</v>
      </c>
      <c r="IP46" s="44">
        <f t="shared" si="3"/>
      </c>
      <c r="IR46" s="44">
        <f t="shared" si="4"/>
      </c>
      <c r="IS46" s="44">
        <f t="shared" si="1"/>
      </c>
    </row>
    <row r="47" spans="1:253" ht="17.25" customHeight="1">
      <c r="A47" s="185">
        <v>28</v>
      </c>
      <c r="B47" s="186"/>
      <c r="C47" s="181"/>
      <c r="D47" s="182"/>
      <c r="E47" s="181"/>
      <c r="F47" s="187"/>
      <c r="G47" s="186"/>
      <c r="H47" s="188"/>
      <c r="I47" s="186"/>
      <c r="J47" s="188"/>
      <c r="K47" s="186"/>
      <c r="L47" s="212"/>
      <c r="M47" s="213"/>
      <c r="N47" s="210"/>
      <c r="O47" s="211"/>
      <c r="P47" s="44">
        <f>IF(G47="","",INDEX('名前'!$N$4:$N$41,MATCH('様式1'!G47,'名前'!$M$4:$M$41,0)))</f>
      </c>
      <c r="Q47" s="44">
        <f>IF(I47="","",INDEX('名前'!$N$4:$N$41,MATCH('様式1'!I47,'名前'!$M$4:$M$41,0)))</f>
      </c>
      <c r="R47" s="44">
        <f>IF(K47="","",INDEX('名前'!$N$4:$N$41,MATCH('様式1'!K47,'名前'!$M$4:$M$41,0)))</f>
      </c>
      <c r="S47" s="44" t="str">
        <f t="shared" si="2"/>
        <v>1</v>
      </c>
      <c r="IP47" s="44">
        <f t="shared" si="3"/>
      </c>
      <c r="IR47" s="44">
        <f t="shared" si="4"/>
      </c>
      <c r="IS47" s="44">
        <f t="shared" si="1"/>
      </c>
    </row>
    <row r="48" spans="1:253" ht="17.25" customHeight="1">
      <c r="A48" s="185">
        <v>29</v>
      </c>
      <c r="B48" s="186"/>
      <c r="C48" s="181"/>
      <c r="D48" s="182"/>
      <c r="E48" s="181"/>
      <c r="F48" s="187"/>
      <c r="G48" s="186"/>
      <c r="H48" s="188"/>
      <c r="I48" s="186"/>
      <c r="J48" s="188"/>
      <c r="K48" s="186"/>
      <c r="L48" s="212"/>
      <c r="M48" s="213"/>
      <c r="N48" s="210"/>
      <c r="O48" s="211"/>
      <c r="P48" s="44">
        <f>IF(G48="","",INDEX('名前'!$N$4:$N$41,MATCH('様式1'!G48,'名前'!$M$4:$M$41,0)))</f>
      </c>
      <c r="Q48" s="44">
        <f>IF(I48="","",INDEX('名前'!$N$4:$N$41,MATCH('様式1'!I48,'名前'!$M$4:$M$41,0)))</f>
      </c>
      <c r="R48" s="44">
        <f>IF(K48="","",INDEX('名前'!$N$4:$N$41,MATCH('様式1'!K48,'名前'!$M$4:$M$41,0)))</f>
      </c>
      <c r="S48" s="44" t="str">
        <f t="shared" si="2"/>
        <v>1</v>
      </c>
      <c r="IP48" s="44">
        <f t="shared" si="3"/>
      </c>
      <c r="IR48" s="44">
        <f t="shared" si="4"/>
      </c>
      <c r="IS48" s="44">
        <f t="shared" si="1"/>
      </c>
    </row>
    <row r="49" spans="1:253" ht="17.25" customHeight="1">
      <c r="A49" s="185">
        <v>30</v>
      </c>
      <c r="B49" s="186"/>
      <c r="C49" s="181"/>
      <c r="D49" s="182"/>
      <c r="E49" s="181"/>
      <c r="F49" s="187"/>
      <c r="G49" s="186"/>
      <c r="H49" s="188"/>
      <c r="I49" s="186"/>
      <c r="J49" s="188"/>
      <c r="K49" s="186"/>
      <c r="L49" s="212"/>
      <c r="M49" s="213"/>
      <c r="N49" s="210"/>
      <c r="O49" s="211"/>
      <c r="P49" s="44">
        <f>IF(G49="","",INDEX('名前'!$N$4:$N$41,MATCH('様式1'!G49,'名前'!$M$4:$M$41,0)))</f>
      </c>
      <c r="Q49" s="44">
        <f>IF(I49="","",INDEX('名前'!$N$4:$N$41,MATCH('様式1'!I49,'名前'!$M$4:$M$41,0)))</f>
      </c>
      <c r="R49" s="44">
        <f>IF(K49="","",INDEX('名前'!$N$4:$N$41,MATCH('様式1'!K49,'名前'!$M$4:$M$41,0)))</f>
      </c>
      <c r="S49" s="44" t="str">
        <f t="shared" si="2"/>
        <v>1</v>
      </c>
      <c r="IP49" s="44">
        <f t="shared" si="3"/>
      </c>
      <c r="IR49" s="44">
        <f t="shared" si="4"/>
      </c>
      <c r="IS49" s="44">
        <f t="shared" si="1"/>
      </c>
    </row>
    <row r="50" spans="1:253" ht="17.25" customHeight="1">
      <c r="A50" s="185">
        <v>31</v>
      </c>
      <c r="B50" s="186"/>
      <c r="C50" s="181"/>
      <c r="D50" s="182"/>
      <c r="E50" s="181"/>
      <c r="F50" s="187"/>
      <c r="G50" s="186"/>
      <c r="H50" s="188"/>
      <c r="I50" s="186"/>
      <c r="J50" s="188"/>
      <c r="K50" s="186"/>
      <c r="L50" s="212"/>
      <c r="M50" s="213"/>
      <c r="N50" s="210"/>
      <c r="O50" s="211"/>
      <c r="P50" s="44">
        <f>IF(G50="","",INDEX('名前'!$N$4:$N$41,MATCH('様式1'!G50,'名前'!$M$4:$M$41,0)))</f>
      </c>
      <c r="Q50" s="44">
        <f>IF(I50="","",INDEX('名前'!$N$4:$N$41,MATCH('様式1'!I50,'名前'!$M$4:$M$41,0)))</f>
      </c>
      <c r="R50" s="44">
        <f>IF(K50="","",INDEX('名前'!$N$4:$N$41,MATCH('様式1'!K50,'名前'!$M$4:$M$41,0)))</f>
      </c>
      <c r="S50" s="44" t="str">
        <f t="shared" si="2"/>
        <v>1</v>
      </c>
      <c r="IP50" s="44">
        <f t="shared" si="3"/>
      </c>
      <c r="IR50" s="44">
        <f t="shared" si="4"/>
      </c>
      <c r="IS50" s="44">
        <f t="shared" si="1"/>
      </c>
    </row>
    <row r="51" spans="1:253" ht="17.25" customHeight="1">
      <c r="A51" s="185">
        <v>32</v>
      </c>
      <c r="B51" s="186"/>
      <c r="C51" s="181"/>
      <c r="D51" s="182"/>
      <c r="E51" s="181"/>
      <c r="F51" s="187"/>
      <c r="G51" s="186"/>
      <c r="H51" s="188"/>
      <c r="I51" s="186"/>
      <c r="J51" s="188"/>
      <c r="K51" s="186"/>
      <c r="L51" s="212"/>
      <c r="M51" s="213"/>
      <c r="N51" s="210"/>
      <c r="O51" s="211"/>
      <c r="P51" s="44">
        <f>IF(G51="","",INDEX('名前'!$N$4:$N$41,MATCH('様式1'!G51,'名前'!$M$4:$M$41,0)))</f>
      </c>
      <c r="Q51" s="44">
        <f>IF(I51="","",INDEX('名前'!$N$4:$N$41,MATCH('様式1'!I51,'名前'!$M$4:$M$41,0)))</f>
      </c>
      <c r="R51" s="44">
        <f>IF(K51="","",INDEX('名前'!$N$4:$N$41,MATCH('様式1'!K51,'名前'!$M$4:$M$41,0)))</f>
      </c>
      <c r="S51" s="44" t="str">
        <f t="shared" si="2"/>
        <v>1</v>
      </c>
      <c r="IP51" s="44">
        <f t="shared" si="3"/>
      </c>
      <c r="IR51" s="44">
        <f t="shared" si="4"/>
      </c>
      <c r="IS51" s="44">
        <f t="shared" si="1"/>
      </c>
    </row>
    <row r="52" spans="1:253" ht="17.25" customHeight="1">
      <c r="A52" s="185">
        <v>33</v>
      </c>
      <c r="B52" s="186"/>
      <c r="C52" s="181"/>
      <c r="D52" s="182"/>
      <c r="E52" s="181"/>
      <c r="F52" s="187"/>
      <c r="G52" s="186"/>
      <c r="H52" s="188"/>
      <c r="I52" s="186"/>
      <c r="J52" s="188"/>
      <c r="K52" s="186"/>
      <c r="L52" s="212"/>
      <c r="M52" s="213"/>
      <c r="N52" s="210"/>
      <c r="O52" s="211"/>
      <c r="P52" s="44">
        <f>IF(G52="","",INDEX('名前'!$N$4:$N$41,MATCH('様式1'!G52,'名前'!$M$4:$M$41,0)))</f>
      </c>
      <c r="Q52" s="44">
        <f>IF(I52="","",INDEX('名前'!$N$4:$N$41,MATCH('様式1'!I52,'名前'!$M$4:$M$41,0)))</f>
      </c>
      <c r="R52" s="44">
        <f>IF(K52="","",INDEX('名前'!$N$4:$N$41,MATCH('様式1'!K52,'名前'!$M$4:$M$41,0)))</f>
      </c>
      <c r="S52" s="44" t="str">
        <f t="shared" si="2"/>
        <v>1</v>
      </c>
      <c r="IP52" s="44">
        <f t="shared" si="3"/>
      </c>
      <c r="IR52" s="44">
        <f t="shared" si="4"/>
      </c>
      <c r="IS52" s="44">
        <f t="shared" si="1"/>
      </c>
    </row>
    <row r="53" spans="1:253" ht="17.25" customHeight="1">
      <c r="A53" s="185">
        <v>34</v>
      </c>
      <c r="B53" s="186"/>
      <c r="C53" s="181"/>
      <c r="D53" s="182"/>
      <c r="E53" s="181"/>
      <c r="F53" s="187"/>
      <c r="G53" s="186"/>
      <c r="H53" s="188"/>
      <c r="I53" s="186"/>
      <c r="J53" s="188"/>
      <c r="K53" s="186"/>
      <c r="L53" s="212"/>
      <c r="M53" s="213"/>
      <c r="N53" s="210"/>
      <c r="O53" s="211"/>
      <c r="P53" s="44">
        <f>IF(G53="","",INDEX('名前'!$N$4:$N$41,MATCH('様式1'!G53,'名前'!$M$4:$M$41,0)))</f>
      </c>
      <c r="Q53" s="44">
        <f>IF(I53="","",INDEX('名前'!$N$4:$N$41,MATCH('様式1'!I53,'名前'!$M$4:$M$41,0)))</f>
      </c>
      <c r="R53" s="44">
        <f>IF(K53="","",INDEX('名前'!$N$4:$N$41,MATCH('様式1'!K53,'名前'!$M$4:$M$41,0)))</f>
      </c>
      <c r="S53" s="44" t="str">
        <f t="shared" si="2"/>
        <v>1</v>
      </c>
      <c r="IP53" s="44">
        <f t="shared" si="3"/>
      </c>
      <c r="IR53" s="44">
        <f t="shared" si="4"/>
      </c>
      <c r="IS53" s="44">
        <f t="shared" si="1"/>
      </c>
    </row>
    <row r="54" spans="1:253" ht="17.25" customHeight="1">
      <c r="A54" s="185">
        <v>35</v>
      </c>
      <c r="B54" s="186"/>
      <c r="C54" s="181"/>
      <c r="D54" s="182"/>
      <c r="E54" s="181"/>
      <c r="F54" s="187"/>
      <c r="G54" s="186"/>
      <c r="H54" s="188"/>
      <c r="I54" s="186"/>
      <c r="J54" s="188"/>
      <c r="K54" s="186"/>
      <c r="L54" s="212"/>
      <c r="M54" s="213"/>
      <c r="N54" s="210"/>
      <c r="O54" s="211"/>
      <c r="P54" s="44">
        <f>IF(G54="","",INDEX('名前'!$N$4:$N$41,MATCH('様式1'!G54,'名前'!$M$4:$M$41,0)))</f>
      </c>
      <c r="Q54" s="44">
        <f>IF(I54="","",INDEX('名前'!$N$4:$N$41,MATCH('様式1'!I54,'名前'!$M$4:$M$41,0)))</f>
      </c>
      <c r="R54" s="44">
        <f>IF(K54="","",INDEX('名前'!$N$4:$N$41,MATCH('様式1'!K54,'名前'!$M$4:$M$41,0)))</f>
      </c>
      <c r="S54" s="44" t="str">
        <f t="shared" si="2"/>
        <v>1</v>
      </c>
      <c r="IP54" s="44">
        <f t="shared" si="3"/>
      </c>
      <c r="IR54" s="44">
        <f t="shared" si="4"/>
      </c>
      <c r="IS54" s="44">
        <f t="shared" si="1"/>
      </c>
    </row>
    <row r="55" spans="1:253" ht="17.25" customHeight="1">
      <c r="A55" s="185">
        <v>36</v>
      </c>
      <c r="B55" s="186"/>
      <c r="C55" s="181"/>
      <c r="D55" s="182"/>
      <c r="E55" s="181"/>
      <c r="F55" s="187"/>
      <c r="G55" s="186"/>
      <c r="H55" s="188"/>
      <c r="I55" s="186"/>
      <c r="J55" s="188"/>
      <c r="K55" s="186"/>
      <c r="L55" s="212"/>
      <c r="M55" s="213"/>
      <c r="N55" s="210"/>
      <c r="O55" s="211"/>
      <c r="P55" s="44">
        <f>IF(G55="","",INDEX('名前'!$N$4:$N$41,MATCH('様式1'!G55,'名前'!$M$4:$M$41,0)))</f>
      </c>
      <c r="Q55" s="44">
        <f>IF(I55="","",INDEX('名前'!$N$4:$N$41,MATCH('様式1'!I55,'名前'!$M$4:$M$41,0)))</f>
      </c>
      <c r="R55" s="44">
        <f>IF(K55="","",INDEX('名前'!$N$4:$N$41,MATCH('様式1'!K55,'名前'!$M$4:$M$41,0)))</f>
      </c>
      <c r="S55" s="44" t="str">
        <f t="shared" si="2"/>
        <v>1</v>
      </c>
      <c r="IP55" s="44">
        <f t="shared" si="3"/>
      </c>
      <c r="IR55" s="44">
        <f t="shared" si="4"/>
      </c>
      <c r="IS55" s="44">
        <f t="shared" si="1"/>
      </c>
    </row>
    <row r="56" spans="1:253" ht="17.25" customHeight="1">
      <c r="A56" s="185">
        <v>37</v>
      </c>
      <c r="B56" s="186"/>
      <c r="C56" s="181"/>
      <c r="D56" s="182"/>
      <c r="E56" s="181"/>
      <c r="F56" s="187"/>
      <c r="G56" s="186"/>
      <c r="H56" s="188"/>
      <c r="I56" s="186"/>
      <c r="J56" s="188"/>
      <c r="K56" s="186"/>
      <c r="L56" s="212"/>
      <c r="M56" s="213"/>
      <c r="N56" s="210"/>
      <c r="O56" s="211"/>
      <c r="P56" s="44">
        <f>IF(G56="","",INDEX('名前'!$N$4:$N$41,MATCH('様式1'!G56,'名前'!$M$4:$M$41,0)))</f>
      </c>
      <c r="Q56" s="44">
        <f>IF(I56="","",INDEX('名前'!$N$4:$N$41,MATCH('様式1'!I56,'名前'!$M$4:$M$41,0)))</f>
      </c>
      <c r="R56" s="44">
        <f>IF(K56="","",INDEX('名前'!$N$4:$N$41,MATCH('様式1'!K56,'名前'!$M$4:$M$41,0)))</f>
      </c>
      <c r="S56" s="44" t="str">
        <f t="shared" si="2"/>
        <v>1</v>
      </c>
      <c r="IP56" s="44">
        <f t="shared" si="3"/>
      </c>
      <c r="IR56" s="44">
        <f t="shared" si="4"/>
      </c>
      <c r="IS56" s="44">
        <f t="shared" si="1"/>
      </c>
    </row>
    <row r="57" spans="1:253" ht="17.25" customHeight="1">
      <c r="A57" s="185">
        <v>38</v>
      </c>
      <c r="B57" s="186"/>
      <c r="C57" s="181"/>
      <c r="D57" s="182"/>
      <c r="E57" s="181"/>
      <c r="F57" s="187"/>
      <c r="G57" s="186"/>
      <c r="H57" s="188"/>
      <c r="I57" s="186"/>
      <c r="J57" s="188"/>
      <c r="K57" s="186"/>
      <c r="L57" s="212"/>
      <c r="M57" s="213"/>
      <c r="N57" s="210"/>
      <c r="O57" s="211"/>
      <c r="P57" s="44">
        <f>IF(G57="","",INDEX('名前'!$N$4:$N$41,MATCH('様式1'!G57,'名前'!$M$4:$M$41,0)))</f>
      </c>
      <c r="Q57" s="44">
        <f>IF(I57="","",INDEX('名前'!$N$4:$N$41,MATCH('様式1'!I57,'名前'!$M$4:$M$41,0)))</f>
      </c>
      <c r="R57" s="44">
        <f>IF(K57="","",INDEX('名前'!$N$4:$N$41,MATCH('様式1'!K57,'名前'!$M$4:$M$41,0)))</f>
      </c>
      <c r="S57" s="44" t="str">
        <f t="shared" si="2"/>
        <v>1</v>
      </c>
      <c r="IP57" s="44">
        <f t="shared" si="3"/>
      </c>
      <c r="IR57" s="44">
        <f t="shared" si="4"/>
      </c>
      <c r="IS57" s="44">
        <f t="shared" si="1"/>
      </c>
    </row>
    <row r="58" spans="1:253" ht="17.25" customHeight="1">
      <c r="A58" s="185">
        <v>39</v>
      </c>
      <c r="B58" s="186"/>
      <c r="C58" s="181"/>
      <c r="D58" s="182"/>
      <c r="E58" s="181"/>
      <c r="F58" s="187"/>
      <c r="G58" s="186"/>
      <c r="H58" s="188"/>
      <c r="I58" s="186"/>
      <c r="J58" s="188"/>
      <c r="K58" s="186"/>
      <c r="L58" s="212"/>
      <c r="M58" s="213"/>
      <c r="N58" s="210"/>
      <c r="O58" s="211"/>
      <c r="P58" s="44">
        <f>IF(G58="","",INDEX('名前'!$N$4:$N$41,MATCH('様式1'!G58,'名前'!$M$4:$M$41,0)))</f>
      </c>
      <c r="Q58" s="44">
        <f>IF(I58="","",INDEX('名前'!$N$4:$N$41,MATCH('様式1'!I58,'名前'!$M$4:$M$41,0)))</f>
      </c>
      <c r="R58" s="44">
        <f>IF(K58="","",INDEX('名前'!$N$4:$N$41,MATCH('様式1'!K58,'名前'!$M$4:$M$41,0)))</f>
      </c>
      <c r="S58" s="44" t="str">
        <f t="shared" si="2"/>
        <v>1</v>
      </c>
      <c r="IP58" s="44">
        <f t="shared" si="3"/>
      </c>
      <c r="IR58" s="44">
        <f t="shared" si="4"/>
      </c>
      <c r="IS58" s="44">
        <f t="shared" si="1"/>
      </c>
    </row>
    <row r="59" spans="1:253" ht="17.25" customHeight="1">
      <c r="A59" s="185">
        <v>40</v>
      </c>
      <c r="B59" s="186"/>
      <c r="C59" s="181"/>
      <c r="D59" s="182"/>
      <c r="E59" s="181"/>
      <c r="F59" s="187"/>
      <c r="G59" s="186"/>
      <c r="H59" s="188"/>
      <c r="I59" s="186"/>
      <c r="J59" s="188"/>
      <c r="K59" s="186"/>
      <c r="L59" s="212"/>
      <c r="M59" s="213"/>
      <c r="N59" s="210"/>
      <c r="O59" s="211"/>
      <c r="P59" s="44">
        <f>IF(G59="","",INDEX('名前'!$N$4:$N$41,MATCH('様式1'!G59,'名前'!$M$4:$M$41,0)))</f>
      </c>
      <c r="Q59" s="44">
        <f>IF(I59="","",INDEX('名前'!$N$4:$N$41,MATCH('様式1'!I59,'名前'!$M$4:$M$41,0)))</f>
      </c>
      <c r="R59" s="44">
        <f>IF(K59="","",INDEX('名前'!$N$4:$N$41,MATCH('様式1'!K59,'名前'!$M$4:$M$41,0)))</f>
      </c>
      <c r="S59" s="44" t="str">
        <f t="shared" si="2"/>
        <v>1</v>
      </c>
      <c r="IP59" s="44">
        <f t="shared" si="3"/>
      </c>
      <c r="IR59" s="44">
        <f t="shared" si="4"/>
      </c>
      <c r="IS59" s="44">
        <f t="shared" si="1"/>
      </c>
    </row>
    <row r="60" spans="1:253" ht="17.25" customHeight="1">
      <c r="A60" s="185">
        <v>41</v>
      </c>
      <c r="B60" s="186"/>
      <c r="C60" s="181"/>
      <c r="D60" s="182"/>
      <c r="E60" s="181"/>
      <c r="F60" s="187"/>
      <c r="G60" s="186"/>
      <c r="H60" s="188"/>
      <c r="I60" s="186"/>
      <c r="J60" s="188"/>
      <c r="K60" s="186"/>
      <c r="L60" s="212"/>
      <c r="M60" s="213"/>
      <c r="N60" s="210"/>
      <c r="O60" s="211"/>
      <c r="P60" s="44">
        <f>IF(G60="","",INDEX('名前'!$N$4:$N$41,MATCH('様式1'!G60,'名前'!$M$4:$M$41,0)))</f>
      </c>
      <c r="Q60" s="44">
        <f>IF(I60="","",INDEX('名前'!$N$4:$N$41,MATCH('様式1'!I60,'名前'!$M$4:$M$41,0)))</f>
      </c>
      <c r="R60" s="44">
        <f>IF(K60="","",INDEX('名前'!$N$4:$N$41,MATCH('様式1'!K60,'名前'!$M$4:$M$41,0)))</f>
      </c>
      <c r="S60" s="44" t="str">
        <f t="shared" si="2"/>
        <v>1</v>
      </c>
      <c r="IP60" s="44">
        <f t="shared" si="3"/>
      </c>
      <c r="IR60" s="44">
        <f t="shared" si="4"/>
      </c>
      <c r="IS60" s="44">
        <f t="shared" si="1"/>
      </c>
    </row>
    <row r="61" spans="1:253" ht="17.25" customHeight="1">
      <c r="A61" s="185">
        <v>42</v>
      </c>
      <c r="B61" s="186"/>
      <c r="C61" s="181"/>
      <c r="D61" s="182"/>
      <c r="E61" s="181"/>
      <c r="F61" s="187"/>
      <c r="G61" s="186"/>
      <c r="H61" s="188"/>
      <c r="I61" s="186"/>
      <c r="J61" s="188"/>
      <c r="K61" s="186"/>
      <c r="L61" s="212"/>
      <c r="M61" s="213"/>
      <c r="N61" s="210"/>
      <c r="O61" s="211"/>
      <c r="P61" s="44">
        <f>IF(G61="","",INDEX('名前'!$N$4:$N$41,MATCH('様式1'!G61,'名前'!$M$4:$M$41,0)))</f>
      </c>
      <c r="Q61" s="44">
        <f>IF(I61="","",INDEX('名前'!$N$4:$N$41,MATCH('様式1'!I61,'名前'!$M$4:$M$41,0)))</f>
      </c>
      <c r="R61" s="44">
        <f>IF(K61="","",INDEX('名前'!$N$4:$N$41,MATCH('様式1'!K61,'名前'!$M$4:$M$41,0)))</f>
      </c>
      <c r="S61" s="44" t="str">
        <f t="shared" si="2"/>
        <v>1</v>
      </c>
      <c r="IP61" s="44">
        <f t="shared" si="3"/>
      </c>
      <c r="IR61" s="44">
        <f t="shared" si="4"/>
      </c>
      <c r="IS61" s="44">
        <f t="shared" si="1"/>
      </c>
    </row>
    <row r="62" spans="1:253" ht="17.25" customHeight="1">
      <c r="A62" s="185">
        <v>43</v>
      </c>
      <c r="B62" s="186"/>
      <c r="C62" s="181"/>
      <c r="D62" s="182"/>
      <c r="E62" s="181"/>
      <c r="F62" s="187"/>
      <c r="G62" s="189"/>
      <c r="H62" s="190"/>
      <c r="I62" s="189"/>
      <c r="J62" s="190"/>
      <c r="K62" s="186"/>
      <c r="L62" s="212"/>
      <c r="M62" s="213"/>
      <c r="N62" s="210"/>
      <c r="O62" s="211"/>
      <c r="P62" s="44">
        <f>IF(G62="","",INDEX('名前'!$N$4:$N$41,MATCH('様式1'!G62,'名前'!$M$4:$M$41,0)))</f>
      </c>
      <c r="Q62" s="44">
        <f>IF(I62="","",INDEX('名前'!$N$4:$N$41,MATCH('様式1'!I62,'名前'!$M$4:$M$41,0)))</f>
      </c>
      <c r="R62" s="44">
        <f>IF(K62="","",INDEX('名前'!$N$4:$N$41,MATCH('様式1'!K62,'名前'!$M$4:$M$41,0)))</f>
      </c>
      <c r="S62" s="44" t="str">
        <f t="shared" si="2"/>
        <v>1</v>
      </c>
      <c r="IP62" s="44">
        <f t="shared" si="3"/>
      </c>
      <c r="IR62" s="44">
        <f t="shared" si="4"/>
      </c>
      <c r="IS62" s="44">
        <f t="shared" si="1"/>
      </c>
    </row>
    <row r="63" spans="1:253" ht="17.25" customHeight="1">
      <c r="A63" s="185">
        <v>44</v>
      </c>
      <c r="B63" s="186"/>
      <c r="C63" s="181"/>
      <c r="D63" s="182"/>
      <c r="E63" s="181"/>
      <c r="F63" s="187"/>
      <c r="G63" s="186"/>
      <c r="H63" s="188"/>
      <c r="I63" s="186"/>
      <c r="J63" s="188"/>
      <c r="K63" s="186"/>
      <c r="L63" s="212"/>
      <c r="M63" s="213"/>
      <c r="N63" s="210"/>
      <c r="O63" s="211"/>
      <c r="P63" s="44">
        <f>IF(G63="","",INDEX('名前'!$N$4:$N$41,MATCH('様式1'!G63,'名前'!$M$4:$M$41,0)))</f>
      </c>
      <c r="Q63" s="44">
        <f>IF(I63="","",INDEX('名前'!$N$4:$N$41,MATCH('様式1'!I63,'名前'!$M$4:$M$41,0)))</f>
      </c>
      <c r="R63" s="44">
        <f>IF(K63="","",INDEX('名前'!$N$4:$N$41,MATCH('様式1'!K63,'名前'!$M$4:$M$41,0)))</f>
      </c>
      <c r="S63" s="44" t="str">
        <f t="shared" si="2"/>
        <v>1</v>
      </c>
      <c r="IP63" s="44">
        <f t="shared" si="3"/>
      </c>
      <c r="IR63" s="44">
        <f t="shared" si="4"/>
      </c>
      <c r="IS63" s="44">
        <f t="shared" si="1"/>
      </c>
    </row>
    <row r="64" spans="1:253" ht="17.25" customHeight="1">
      <c r="A64" s="185">
        <v>45</v>
      </c>
      <c r="B64" s="186"/>
      <c r="C64" s="181"/>
      <c r="D64" s="182"/>
      <c r="E64" s="181"/>
      <c r="F64" s="187"/>
      <c r="G64" s="186"/>
      <c r="H64" s="188"/>
      <c r="I64" s="186"/>
      <c r="J64" s="188"/>
      <c r="K64" s="186"/>
      <c r="L64" s="212"/>
      <c r="M64" s="213"/>
      <c r="N64" s="210"/>
      <c r="O64" s="211"/>
      <c r="P64" s="44">
        <f>IF(G64="","",INDEX('名前'!$N$4:$N$41,MATCH('様式1'!G64,'名前'!$M$4:$M$41,0)))</f>
      </c>
      <c r="Q64" s="44">
        <f>IF(I64="","",INDEX('名前'!$N$4:$N$41,MATCH('様式1'!I64,'名前'!$M$4:$M$41,0)))</f>
      </c>
      <c r="R64" s="44">
        <f>IF(K64="","",INDEX('名前'!$N$4:$N$41,MATCH('様式1'!K64,'名前'!$M$4:$M$41,0)))</f>
      </c>
      <c r="S64" s="44" t="str">
        <f t="shared" si="2"/>
        <v>1</v>
      </c>
      <c r="IP64" s="44">
        <f t="shared" si="3"/>
      </c>
      <c r="IR64" s="44">
        <f t="shared" si="4"/>
      </c>
      <c r="IS64" s="44">
        <f t="shared" si="1"/>
      </c>
    </row>
    <row r="65" spans="1:253" ht="17.25" customHeight="1">
      <c r="A65" s="185">
        <v>46</v>
      </c>
      <c r="B65" s="186"/>
      <c r="C65" s="181"/>
      <c r="D65" s="182"/>
      <c r="E65" s="181"/>
      <c r="F65" s="187"/>
      <c r="G65" s="186"/>
      <c r="H65" s="188"/>
      <c r="I65" s="186"/>
      <c r="J65" s="188"/>
      <c r="K65" s="186"/>
      <c r="L65" s="212"/>
      <c r="M65" s="213"/>
      <c r="N65" s="210"/>
      <c r="O65" s="211"/>
      <c r="P65" s="44">
        <f>IF(G65="","",INDEX('名前'!$N$4:$N$41,MATCH('様式1'!G65,'名前'!$M$4:$M$41,0)))</f>
      </c>
      <c r="Q65" s="44">
        <f>IF(I65="","",INDEX('名前'!$N$4:$N$41,MATCH('様式1'!I65,'名前'!$M$4:$M$41,0)))</f>
      </c>
      <c r="R65" s="44">
        <f>IF(K65="","",INDEX('名前'!$N$4:$N$41,MATCH('様式1'!K65,'名前'!$M$4:$M$41,0)))</f>
      </c>
      <c r="S65" s="44" t="str">
        <f t="shared" si="2"/>
        <v>1</v>
      </c>
      <c r="IP65" s="44">
        <f t="shared" si="3"/>
      </c>
      <c r="IR65" s="44">
        <f t="shared" si="4"/>
      </c>
      <c r="IS65" s="44">
        <f t="shared" si="1"/>
      </c>
    </row>
    <row r="66" spans="1:253" ht="17.25" customHeight="1">
      <c r="A66" s="185">
        <v>47</v>
      </c>
      <c r="B66" s="186"/>
      <c r="C66" s="181"/>
      <c r="D66" s="182"/>
      <c r="E66" s="181"/>
      <c r="F66" s="187"/>
      <c r="G66" s="186"/>
      <c r="H66" s="188"/>
      <c r="I66" s="186"/>
      <c r="J66" s="188"/>
      <c r="K66" s="186"/>
      <c r="L66" s="212"/>
      <c r="M66" s="213"/>
      <c r="N66" s="210"/>
      <c r="O66" s="211"/>
      <c r="P66" s="44">
        <f>IF(G66="","",INDEX('名前'!$N$4:$N$41,MATCH('様式1'!G66,'名前'!$M$4:$M$41,0)))</f>
      </c>
      <c r="Q66" s="44">
        <f>IF(I66="","",INDEX('名前'!$N$4:$N$41,MATCH('様式1'!I66,'名前'!$M$4:$M$41,0)))</f>
      </c>
      <c r="R66" s="44">
        <f>IF(K66="","",INDEX('名前'!$N$4:$N$41,MATCH('様式1'!K66,'名前'!$M$4:$M$41,0)))</f>
      </c>
      <c r="S66" s="44" t="str">
        <f t="shared" si="2"/>
        <v>1</v>
      </c>
      <c r="IP66" s="44">
        <f t="shared" si="3"/>
      </c>
      <c r="IR66" s="44">
        <f t="shared" si="4"/>
      </c>
      <c r="IS66" s="44">
        <f t="shared" si="1"/>
      </c>
    </row>
    <row r="67" spans="1:253" ht="17.25" customHeight="1">
      <c r="A67" s="185">
        <v>48</v>
      </c>
      <c r="B67" s="186"/>
      <c r="C67" s="181"/>
      <c r="D67" s="182"/>
      <c r="E67" s="181"/>
      <c r="F67" s="187"/>
      <c r="G67" s="186"/>
      <c r="H67" s="188"/>
      <c r="I67" s="186"/>
      <c r="J67" s="188"/>
      <c r="K67" s="186"/>
      <c r="L67" s="212"/>
      <c r="M67" s="213"/>
      <c r="N67" s="210"/>
      <c r="O67" s="211"/>
      <c r="P67" s="44">
        <f>IF(G67="","",INDEX('名前'!$N$4:$N$41,MATCH('様式1'!G67,'名前'!$M$4:$M$41,0)))</f>
      </c>
      <c r="Q67" s="44">
        <f>IF(I67="","",INDEX('名前'!$N$4:$N$41,MATCH('様式1'!I67,'名前'!$M$4:$M$41,0)))</f>
      </c>
      <c r="R67" s="44">
        <f>IF(K67="","",INDEX('名前'!$N$4:$N$41,MATCH('様式1'!K67,'名前'!$M$4:$M$41,0)))</f>
      </c>
      <c r="S67" s="44" t="str">
        <f t="shared" si="2"/>
        <v>1</v>
      </c>
      <c r="IP67" s="44">
        <f t="shared" si="3"/>
      </c>
      <c r="IR67" s="44">
        <f t="shared" si="4"/>
      </c>
      <c r="IS67" s="44">
        <f t="shared" si="1"/>
      </c>
    </row>
    <row r="68" spans="1:253" ht="17.25" customHeight="1">
      <c r="A68" s="185">
        <v>49</v>
      </c>
      <c r="B68" s="186"/>
      <c r="C68" s="181"/>
      <c r="D68" s="182"/>
      <c r="E68" s="181"/>
      <c r="F68" s="187"/>
      <c r="G68" s="186"/>
      <c r="H68" s="188"/>
      <c r="I68" s="186"/>
      <c r="J68" s="188"/>
      <c r="K68" s="186"/>
      <c r="L68" s="212"/>
      <c r="M68" s="213"/>
      <c r="N68" s="210"/>
      <c r="O68" s="211"/>
      <c r="P68" s="44">
        <f>IF(G68="","",INDEX('名前'!$N$4:$N$41,MATCH('様式1'!G68,'名前'!$M$4:$M$41,0)))</f>
      </c>
      <c r="Q68" s="44">
        <f>IF(I68="","",INDEX('名前'!$N$4:$N$41,MATCH('様式1'!I68,'名前'!$M$4:$M$41,0)))</f>
      </c>
      <c r="R68" s="44">
        <f>IF(K68="","",INDEX('名前'!$N$4:$N$41,MATCH('様式1'!K68,'名前'!$M$4:$M$41,0)))</f>
      </c>
      <c r="S68" s="44" t="str">
        <f t="shared" si="2"/>
        <v>1</v>
      </c>
      <c r="IP68" s="44">
        <f t="shared" si="3"/>
      </c>
      <c r="IR68" s="44">
        <f t="shared" si="4"/>
      </c>
      <c r="IS68" s="44">
        <f t="shared" si="1"/>
      </c>
    </row>
    <row r="69" spans="1:253" ht="17.25" customHeight="1">
      <c r="A69" s="185">
        <v>50</v>
      </c>
      <c r="B69" s="186"/>
      <c r="C69" s="181"/>
      <c r="D69" s="182"/>
      <c r="E69" s="181"/>
      <c r="F69" s="187"/>
      <c r="G69" s="186"/>
      <c r="H69" s="188"/>
      <c r="I69" s="186"/>
      <c r="J69" s="188"/>
      <c r="K69" s="186"/>
      <c r="L69" s="212"/>
      <c r="M69" s="213"/>
      <c r="N69" s="210"/>
      <c r="O69" s="211"/>
      <c r="P69" s="44">
        <f>IF(G69="","",INDEX('名前'!$N$4:$N$41,MATCH('様式1'!G69,'名前'!$M$4:$M$41,0)))</f>
      </c>
      <c r="Q69" s="44">
        <f>IF(I69="","",INDEX('名前'!$N$4:$N$41,MATCH('様式1'!I69,'名前'!$M$4:$M$41,0)))</f>
      </c>
      <c r="R69" s="44">
        <f>IF(K69="","",INDEX('名前'!$N$4:$N$41,MATCH('様式1'!K69,'名前'!$M$4:$M$41,0)))</f>
      </c>
      <c r="S69" s="44" t="str">
        <f t="shared" si="2"/>
        <v>1</v>
      </c>
      <c r="IP69" s="44">
        <f t="shared" si="3"/>
      </c>
      <c r="IR69" s="44">
        <f t="shared" si="4"/>
      </c>
      <c r="IS69" s="44">
        <f t="shared" si="1"/>
      </c>
    </row>
    <row r="70" spans="1:253" ht="17.25" customHeight="1">
      <c r="A70" s="185">
        <v>51</v>
      </c>
      <c r="B70" s="186"/>
      <c r="C70" s="181"/>
      <c r="D70" s="182"/>
      <c r="E70" s="181"/>
      <c r="F70" s="187"/>
      <c r="G70" s="186"/>
      <c r="H70" s="188"/>
      <c r="I70" s="186"/>
      <c r="J70" s="188"/>
      <c r="K70" s="186"/>
      <c r="L70" s="212"/>
      <c r="M70" s="213"/>
      <c r="N70" s="210"/>
      <c r="O70" s="211"/>
      <c r="P70" s="44">
        <f>IF(G70="","",INDEX('名前'!$N$4:$N$41,MATCH('様式1'!G70,'名前'!$M$4:$M$41,0)))</f>
      </c>
      <c r="Q70" s="44">
        <f>IF(I70="","",INDEX('名前'!$N$4:$N$41,MATCH('様式1'!I70,'名前'!$M$4:$M$41,0)))</f>
      </c>
      <c r="R70" s="44">
        <f>IF(K70="","",INDEX('名前'!$N$4:$N$41,MATCH('様式1'!K70,'名前'!$M$4:$M$41,0)))</f>
      </c>
      <c r="S70" s="44" t="str">
        <f t="shared" si="2"/>
        <v>1</v>
      </c>
      <c r="IP70" s="44">
        <f t="shared" si="3"/>
      </c>
      <c r="IR70" s="44">
        <f t="shared" si="4"/>
      </c>
      <c r="IS70" s="44">
        <f t="shared" si="1"/>
      </c>
    </row>
    <row r="71" spans="1:253" ht="17.25" customHeight="1">
      <c r="A71" s="185">
        <v>52</v>
      </c>
      <c r="B71" s="186"/>
      <c r="C71" s="181"/>
      <c r="D71" s="182"/>
      <c r="E71" s="181"/>
      <c r="F71" s="187"/>
      <c r="G71" s="186"/>
      <c r="H71" s="188"/>
      <c r="I71" s="186"/>
      <c r="J71" s="188"/>
      <c r="K71" s="186"/>
      <c r="L71" s="212"/>
      <c r="M71" s="213"/>
      <c r="N71" s="210"/>
      <c r="O71" s="211"/>
      <c r="P71" s="44">
        <f>IF(G71="","",INDEX('名前'!$N$4:$N$41,MATCH('様式1'!G71,'名前'!$M$4:$M$41,0)))</f>
      </c>
      <c r="Q71" s="44">
        <f>IF(I71="","",INDEX('名前'!$N$4:$N$41,MATCH('様式1'!I71,'名前'!$M$4:$M$41,0)))</f>
      </c>
      <c r="R71" s="44">
        <f>IF(K71="","",INDEX('名前'!$N$4:$N$41,MATCH('様式1'!K71,'名前'!$M$4:$M$41,0)))</f>
      </c>
      <c r="S71" s="44" t="str">
        <f t="shared" si="2"/>
        <v>1</v>
      </c>
      <c r="IP71" s="44">
        <f t="shared" si="3"/>
      </c>
      <c r="IR71" s="44">
        <f t="shared" si="4"/>
      </c>
      <c r="IS71" s="44">
        <f t="shared" si="1"/>
      </c>
    </row>
    <row r="72" spans="1:253" ht="17.25" customHeight="1">
      <c r="A72" s="185">
        <v>53</v>
      </c>
      <c r="B72" s="186"/>
      <c r="C72" s="181"/>
      <c r="D72" s="182"/>
      <c r="E72" s="181"/>
      <c r="F72" s="187"/>
      <c r="G72" s="186"/>
      <c r="H72" s="188"/>
      <c r="I72" s="186"/>
      <c r="J72" s="188"/>
      <c r="K72" s="186"/>
      <c r="L72" s="212"/>
      <c r="M72" s="213"/>
      <c r="N72" s="210"/>
      <c r="O72" s="211"/>
      <c r="P72" s="44">
        <f>IF(G72="","",INDEX('名前'!$N$4:$N$41,MATCH('様式1'!G72,'名前'!$M$4:$M$41,0)))</f>
      </c>
      <c r="Q72" s="44">
        <f>IF(I72="","",INDEX('名前'!$N$4:$N$41,MATCH('様式1'!I72,'名前'!$M$4:$M$41,0)))</f>
      </c>
      <c r="R72" s="44">
        <f>IF(K72="","",INDEX('名前'!$N$4:$N$41,MATCH('様式1'!K72,'名前'!$M$4:$M$41,0)))</f>
      </c>
      <c r="S72" s="44" t="str">
        <f t="shared" si="2"/>
        <v>1</v>
      </c>
      <c r="IP72" s="44">
        <f t="shared" si="3"/>
      </c>
      <c r="IR72" s="44">
        <f t="shared" si="4"/>
      </c>
      <c r="IS72" s="44">
        <f t="shared" si="1"/>
      </c>
    </row>
    <row r="73" spans="1:253" ht="17.25" customHeight="1">
      <c r="A73" s="185">
        <v>54</v>
      </c>
      <c r="B73" s="186"/>
      <c r="C73" s="181"/>
      <c r="D73" s="182"/>
      <c r="E73" s="181"/>
      <c r="F73" s="187"/>
      <c r="G73" s="186"/>
      <c r="H73" s="188"/>
      <c r="I73" s="186"/>
      <c r="J73" s="188"/>
      <c r="K73" s="186"/>
      <c r="L73" s="212"/>
      <c r="M73" s="213"/>
      <c r="N73" s="210"/>
      <c r="O73" s="211"/>
      <c r="P73" s="44">
        <f>IF(G73="","",INDEX('名前'!$N$4:$N$41,MATCH('様式1'!G73,'名前'!$M$4:$M$41,0)))</f>
      </c>
      <c r="Q73" s="44">
        <f>IF(I73="","",INDEX('名前'!$N$4:$N$41,MATCH('様式1'!I73,'名前'!$M$4:$M$41,0)))</f>
      </c>
      <c r="R73" s="44">
        <f>IF(K73="","",INDEX('名前'!$N$4:$N$41,MATCH('様式1'!K73,'名前'!$M$4:$M$41,0)))</f>
      </c>
      <c r="S73" s="44" t="str">
        <f t="shared" si="2"/>
        <v>1</v>
      </c>
      <c r="IP73" s="44">
        <f t="shared" si="3"/>
      </c>
      <c r="IR73" s="44">
        <f t="shared" si="4"/>
      </c>
      <c r="IS73" s="44">
        <f t="shared" si="1"/>
      </c>
    </row>
    <row r="74" spans="1:253" ht="17.25" customHeight="1">
      <c r="A74" s="185">
        <v>55</v>
      </c>
      <c r="B74" s="186"/>
      <c r="C74" s="181"/>
      <c r="D74" s="182"/>
      <c r="E74" s="181"/>
      <c r="F74" s="187"/>
      <c r="G74" s="186"/>
      <c r="H74" s="188"/>
      <c r="I74" s="186"/>
      <c r="J74" s="188"/>
      <c r="K74" s="186"/>
      <c r="L74" s="212"/>
      <c r="M74" s="213"/>
      <c r="N74" s="210"/>
      <c r="O74" s="211"/>
      <c r="P74" s="44">
        <f>IF(G74="","",INDEX('名前'!$N$4:$N$41,MATCH('様式1'!G74,'名前'!$M$4:$M$41,0)))</f>
      </c>
      <c r="Q74" s="44">
        <f>IF(I74="","",INDEX('名前'!$N$4:$N$41,MATCH('様式1'!I74,'名前'!$M$4:$M$41,0)))</f>
      </c>
      <c r="R74" s="44">
        <f>IF(K74="","",INDEX('名前'!$N$4:$N$41,MATCH('様式1'!K74,'名前'!$M$4:$M$41,0)))</f>
      </c>
      <c r="S74" s="44" t="str">
        <f t="shared" si="2"/>
        <v>1</v>
      </c>
      <c r="IP74" s="44">
        <f t="shared" si="3"/>
      </c>
      <c r="IR74" s="44">
        <f t="shared" si="4"/>
      </c>
      <c r="IS74" s="44">
        <f t="shared" si="1"/>
      </c>
    </row>
    <row r="75" spans="1:253" ht="17.25" customHeight="1">
      <c r="A75" s="185">
        <v>56</v>
      </c>
      <c r="B75" s="186"/>
      <c r="C75" s="181"/>
      <c r="D75" s="182"/>
      <c r="E75" s="181"/>
      <c r="F75" s="187"/>
      <c r="G75" s="186"/>
      <c r="H75" s="188"/>
      <c r="I75" s="186"/>
      <c r="J75" s="188"/>
      <c r="K75" s="186"/>
      <c r="L75" s="212"/>
      <c r="M75" s="213"/>
      <c r="N75" s="210"/>
      <c r="O75" s="211"/>
      <c r="P75" s="44">
        <f>IF(G75="","",INDEX('名前'!$N$4:$N$41,MATCH('様式1'!G75,'名前'!$M$4:$M$41,0)))</f>
      </c>
      <c r="Q75" s="44">
        <f>IF(I75="","",INDEX('名前'!$N$4:$N$41,MATCH('様式1'!I75,'名前'!$M$4:$M$41,0)))</f>
      </c>
      <c r="R75" s="44">
        <f>IF(K75="","",INDEX('名前'!$N$4:$N$41,MATCH('様式1'!K75,'名前'!$M$4:$M$41,0)))</f>
      </c>
      <c r="S75" s="44" t="str">
        <f t="shared" si="2"/>
        <v>1</v>
      </c>
      <c r="IP75" s="44">
        <f t="shared" si="3"/>
      </c>
      <c r="IR75" s="44">
        <f t="shared" si="4"/>
      </c>
      <c r="IS75" s="44">
        <f t="shared" si="1"/>
      </c>
    </row>
    <row r="76" spans="1:253" ht="17.25" customHeight="1">
      <c r="A76" s="185">
        <v>57</v>
      </c>
      <c r="B76" s="186"/>
      <c r="C76" s="181"/>
      <c r="D76" s="182"/>
      <c r="E76" s="181"/>
      <c r="F76" s="187"/>
      <c r="G76" s="186"/>
      <c r="H76" s="188"/>
      <c r="I76" s="186"/>
      <c r="J76" s="188"/>
      <c r="K76" s="186"/>
      <c r="L76" s="212"/>
      <c r="M76" s="213"/>
      <c r="N76" s="210"/>
      <c r="O76" s="211"/>
      <c r="P76" s="44">
        <f>IF(G76="","",INDEX('名前'!$N$4:$N$41,MATCH('様式1'!G76,'名前'!$M$4:$M$41,0)))</f>
      </c>
      <c r="Q76" s="44">
        <f>IF(I76="","",INDEX('名前'!$N$4:$N$41,MATCH('様式1'!I76,'名前'!$M$4:$M$41,0)))</f>
      </c>
      <c r="R76" s="44">
        <f>IF(K76="","",INDEX('名前'!$N$4:$N$41,MATCH('様式1'!K76,'名前'!$M$4:$M$41,0)))</f>
      </c>
      <c r="S76" s="44" t="str">
        <f t="shared" si="2"/>
        <v>1</v>
      </c>
      <c r="IP76" s="44">
        <f t="shared" si="3"/>
      </c>
      <c r="IR76" s="44">
        <f t="shared" si="4"/>
      </c>
      <c r="IS76" s="44">
        <f t="shared" si="1"/>
      </c>
    </row>
    <row r="77" spans="1:253" ht="17.25" customHeight="1">
      <c r="A77" s="185">
        <v>58</v>
      </c>
      <c r="B77" s="186"/>
      <c r="C77" s="181"/>
      <c r="D77" s="182"/>
      <c r="E77" s="181"/>
      <c r="F77" s="187"/>
      <c r="G77" s="186"/>
      <c r="H77" s="188"/>
      <c r="I77" s="186"/>
      <c r="J77" s="188"/>
      <c r="K77" s="186"/>
      <c r="L77" s="212"/>
      <c r="M77" s="213"/>
      <c r="N77" s="210"/>
      <c r="O77" s="211"/>
      <c r="P77" s="44">
        <f>IF(G77="","",INDEX('名前'!$N$4:$N$41,MATCH('様式1'!G77,'名前'!$M$4:$M$41,0)))</f>
      </c>
      <c r="Q77" s="44">
        <f>IF(I77="","",INDEX('名前'!$N$4:$N$41,MATCH('様式1'!I77,'名前'!$M$4:$M$41,0)))</f>
      </c>
      <c r="R77" s="44">
        <f>IF(K77="","",INDEX('名前'!$N$4:$N$41,MATCH('様式1'!K77,'名前'!$M$4:$M$41,0)))</f>
      </c>
      <c r="S77" s="44" t="str">
        <f t="shared" si="2"/>
        <v>1</v>
      </c>
      <c r="IP77" s="44">
        <f t="shared" si="3"/>
      </c>
      <c r="IR77" s="44">
        <f t="shared" si="4"/>
      </c>
      <c r="IS77" s="44">
        <f t="shared" si="1"/>
      </c>
    </row>
    <row r="78" spans="1:253" ht="17.25" customHeight="1">
      <c r="A78" s="185">
        <v>59</v>
      </c>
      <c r="B78" s="186"/>
      <c r="C78" s="181"/>
      <c r="D78" s="182"/>
      <c r="E78" s="181"/>
      <c r="F78" s="187"/>
      <c r="G78" s="186"/>
      <c r="H78" s="188"/>
      <c r="I78" s="186"/>
      <c r="J78" s="188"/>
      <c r="K78" s="186"/>
      <c r="L78" s="212"/>
      <c r="M78" s="213"/>
      <c r="N78" s="210"/>
      <c r="O78" s="211"/>
      <c r="P78" s="44">
        <f>IF(G78="","",INDEX('名前'!$N$4:$N$41,MATCH('様式1'!G78,'名前'!$M$4:$M$41,0)))</f>
      </c>
      <c r="Q78" s="44">
        <f>IF(I78="","",INDEX('名前'!$N$4:$N$41,MATCH('様式1'!I78,'名前'!$M$4:$M$41,0)))</f>
      </c>
      <c r="R78" s="44">
        <f>IF(K78="","",INDEX('名前'!$N$4:$N$41,MATCH('様式1'!K78,'名前'!$M$4:$M$41,0)))</f>
      </c>
      <c r="S78" s="44" t="str">
        <f t="shared" si="2"/>
        <v>1</v>
      </c>
      <c r="IP78" s="44">
        <f t="shared" si="3"/>
      </c>
      <c r="IR78" s="44">
        <f t="shared" si="4"/>
      </c>
      <c r="IS78" s="44">
        <f t="shared" si="1"/>
      </c>
    </row>
    <row r="79" spans="1:253" ht="17.25" customHeight="1">
      <c r="A79" s="185">
        <v>60</v>
      </c>
      <c r="B79" s="186"/>
      <c r="C79" s="181"/>
      <c r="D79" s="182"/>
      <c r="E79" s="181"/>
      <c r="F79" s="187"/>
      <c r="G79" s="186"/>
      <c r="H79" s="188"/>
      <c r="I79" s="186"/>
      <c r="J79" s="188"/>
      <c r="K79" s="186"/>
      <c r="L79" s="212"/>
      <c r="M79" s="213"/>
      <c r="N79" s="210"/>
      <c r="O79" s="211"/>
      <c r="P79" s="44">
        <f>IF(G79="","",INDEX('名前'!$N$4:$N$41,MATCH('様式1'!G79,'名前'!$M$4:$M$41,0)))</f>
      </c>
      <c r="Q79" s="44">
        <f>IF(I79="","",INDEX('名前'!$N$4:$N$41,MATCH('様式1'!I79,'名前'!$M$4:$M$41,0)))</f>
      </c>
      <c r="R79" s="44">
        <f>IF(K79="","",INDEX('名前'!$N$4:$N$41,MATCH('様式1'!K79,'名前'!$M$4:$M$41,0)))</f>
      </c>
      <c r="S79" s="44" t="str">
        <f t="shared" si="2"/>
        <v>1</v>
      </c>
      <c r="IP79" s="44">
        <f t="shared" si="3"/>
      </c>
      <c r="IR79" s="44">
        <f t="shared" si="4"/>
      </c>
      <c r="IS79" s="44">
        <f t="shared" si="1"/>
      </c>
    </row>
    <row r="80" spans="1:253" ht="17.25" customHeight="1">
      <c r="A80" s="185">
        <v>61</v>
      </c>
      <c r="B80" s="186"/>
      <c r="C80" s="181"/>
      <c r="D80" s="182"/>
      <c r="E80" s="181"/>
      <c r="F80" s="187"/>
      <c r="G80" s="186"/>
      <c r="H80" s="188"/>
      <c r="I80" s="186"/>
      <c r="J80" s="188"/>
      <c r="K80" s="186"/>
      <c r="L80" s="212"/>
      <c r="M80" s="213"/>
      <c r="N80" s="210"/>
      <c r="O80" s="211"/>
      <c r="P80" s="44">
        <f>IF(G80="","",INDEX('名前'!$N$4:$N$41,MATCH('様式1'!G80,'名前'!$M$4:$M$41,0)))</f>
      </c>
      <c r="Q80" s="44">
        <f>IF(I80="","",INDEX('名前'!$N$4:$N$41,MATCH('様式1'!I80,'名前'!$M$4:$M$41,0)))</f>
      </c>
      <c r="R80" s="44">
        <f>IF(K80="","",INDEX('名前'!$N$4:$N$41,MATCH('様式1'!K80,'名前'!$M$4:$M$41,0)))</f>
      </c>
      <c r="S80" s="44" t="str">
        <f t="shared" si="2"/>
        <v>1</v>
      </c>
      <c r="IP80" s="44">
        <f t="shared" si="3"/>
      </c>
      <c r="IR80" s="44">
        <f t="shared" si="4"/>
      </c>
      <c r="IS80" s="44">
        <f t="shared" si="1"/>
      </c>
    </row>
    <row r="81" spans="1:253" ht="17.25" customHeight="1">
      <c r="A81" s="185">
        <v>62</v>
      </c>
      <c r="B81" s="186"/>
      <c r="C81" s="181"/>
      <c r="D81" s="182"/>
      <c r="E81" s="181"/>
      <c r="F81" s="187"/>
      <c r="G81" s="186"/>
      <c r="H81" s="188"/>
      <c r="I81" s="186"/>
      <c r="J81" s="188"/>
      <c r="K81" s="186"/>
      <c r="L81" s="212"/>
      <c r="M81" s="213"/>
      <c r="N81" s="210"/>
      <c r="O81" s="211"/>
      <c r="P81" s="44">
        <f>IF(G81="","",INDEX('名前'!$N$4:$N$41,MATCH('様式1'!G81,'名前'!$M$4:$M$41,0)))</f>
      </c>
      <c r="Q81" s="44">
        <f>IF(I81="","",INDEX('名前'!$N$4:$N$41,MATCH('様式1'!I81,'名前'!$M$4:$M$41,0)))</f>
      </c>
      <c r="R81" s="44">
        <f>IF(K81="","",INDEX('名前'!$N$4:$N$41,MATCH('様式1'!K81,'名前'!$M$4:$M$41,0)))</f>
      </c>
      <c r="S81" s="44" t="str">
        <f t="shared" si="2"/>
        <v>1</v>
      </c>
      <c r="IP81" s="44">
        <f t="shared" si="3"/>
      </c>
      <c r="IR81" s="44">
        <f t="shared" si="4"/>
      </c>
      <c r="IS81" s="44">
        <f t="shared" si="1"/>
      </c>
    </row>
    <row r="82" spans="1:253" ht="17.25" customHeight="1">
      <c r="A82" s="185">
        <v>63</v>
      </c>
      <c r="B82" s="186"/>
      <c r="C82" s="181"/>
      <c r="D82" s="182"/>
      <c r="E82" s="181"/>
      <c r="F82" s="187"/>
      <c r="G82" s="186"/>
      <c r="H82" s="188"/>
      <c r="I82" s="186"/>
      <c r="J82" s="188"/>
      <c r="K82" s="186"/>
      <c r="L82" s="212"/>
      <c r="M82" s="213"/>
      <c r="N82" s="210"/>
      <c r="O82" s="211"/>
      <c r="P82" s="44">
        <f>IF(G82="","",INDEX('名前'!$N$4:$N$41,MATCH('様式1'!G82,'名前'!$M$4:$M$41,0)))</f>
      </c>
      <c r="Q82" s="44">
        <f>IF(I82="","",INDEX('名前'!$N$4:$N$41,MATCH('様式1'!I82,'名前'!$M$4:$M$41,0)))</f>
      </c>
      <c r="R82" s="44">
        <f>IF(K82="","",INDEX('名前'!$N$4:$N$41,MATCH('様式1'!K82,'名前'!$M$4:$M$41,0)))</f>
      </c>
      <c r="S82" s="44" t="str">
        <f t="shared" si="2"/>
        <v>1</v>
      </c>
      <c r="IR82" s="44">
        <f t="shared" si="4"/>
      </c>
      <c r="IS82" s="44">
        <f t="shared" si="1"/>
      </c>
    </row>
    <row r="83" spans="1:253" ht="17.25" customHeight="1">
      <c r="A83" s="185">
        <v>64</v>
      </c>
      <c r="B83" s="186"/>
      <c r="C83" s="181"/>
      <c r="D83" s="182"/>
      <c r="E83" s="181"/>
      <c r="F83" s="187"/>
      <c r="G83" s="186"/>
      <c r="H83" s="188"/>
      <c r="I83" s="186"/>
      <c r="J83" s="188"/>
      <c r="K83" s="186"/>
      <c r="L83" s="212"/>
      <c r="M83" s="213"/>
      <c r="N83" s="210"/>
      <c r="O83" s="211"/>
      <c r="P83" s="44">
        <f>IF(G83="","",INDEX('名前'!$N$4:$N$41,MATCH('様式1'!G83,'名前'!$M$4:$M$41,0)))</f>
      </c>
      <c r="Q83" s="44">
        <f>IF(I83="","",INDEX('名前'!$N$4:$N$41,MATCH('様式1'!I83,'名前'!$M$4:$M$41,0)))</f>
      </c>
      <c r="R83" s="44">
        <f>IF(K83="","",INDEX('名前'!$N$4:$N$41,MATCH('様式1'!K83,'名前'!$M$4:$M$41,0)))</f>
      </c>
      <c r="S83" s="44" t="str">
        <f t="shared" si="2"/>
        <v>1</v>
      </c>
      <c r="IR83" s="44">
        <f t="shared" si="4"/>
      </c>
      <c r="IS83" s="44">
        <f t="shared" si="1"/>
      </c>
    </row>
    <row r="84" spans="1:253" ht="17.25" customHeight="1">
      <c r="A84" s="185">
        <v>65</v>
      </c>
      <c r="B84" s="186"/>
      <c r="C84" s="181"/>
      <c r="D84" s="182"/>
      <c r="E84" s="181"/>
      <c r="F84" s="187"/>
      <c r="G84" s="186"/>
      <c r="H84" s="188"/>
      <c r="I84" s="186"/>
      <c r="J84" s="188"/>
      <c r="K84" s="186"/>
      <c r="L84" s="212"/>
      <c r="M84" s="213"/>
      <c r="N84" s="210"/>
      <c r="O84" s="211"/>
      <c r="P84" s="44">
        <f>IF(G84="","",INDEX('名前'!$N$4:$N$41,MATCH('様式1'!G84,'名前'!$M$4:$M$41,0)))</f>
      </c>
      <c r="Q84" s="44">
        <f>IF(I84="","",INDEX('名前'!$N$4:$N$41,MATCH('様式1'!I84,'名前'!$M$4:$M$41,0)))</f>
      </c>
      <c r="R84" s="44">
        <f>IF(K84="","",INDEX('名前'!$N$4:$N$41,MATCH('様式1'!K84,'名前'!$M$4:$M$41,0)))</f>
      </c>
      <c r="S84" s="44" t="str">
        <f t="shared" si="2"/>
        <v>1</v>
      </c>
      <c r="IR84" s="44">
        <f t="shared" si="4"/>
      </c>
      <c r="IS84" s="44">
        <f t="shared" si="1"/>
      </c>
    </row>
    <row r="85" spans="1:253" ht="17.25" customHeight="1">
      <c r="A85" s="185">
        <v>66</v>
      </c>
      <c r="B85" s="186"/>
      <c r="C85" s="181"/>
      <c r="D85" s="182"/>
      <c r="E85" s="181"/>
      <c r="F85" s="187"/>
      <c r="G85" s="186"/>
      <c r="H85" s="188"/>
      <c r="I85" s="186"/>
      <c r="J85" s="188"/>
      <c r="K85" s="186"/>
      <c r="L85" s="212"/>
      <c r="M85" s="213"/>
      <c r="N85" s="210"/>
      <c r="O85" s="211"/>
      <c r="P85" s="44">
        <f>IF(G85="","",INDEX('名前'!$N$4:$N$41,MATCH('様式1'!G85,'名前'!$M$4:$M$41,0)))</f>
      </c>
      <c r="Q85" s="44">
        <f>IF(I85="","",INDEX('名前'!$N$4:$N$41,MATCH('様式1'!I85,'名前'!$M$4:$M$41,0)))</f>
      </c>
      <c r="R85" s="44">
        <f>IF(K85="","",INDEX('名前'!$N$4:$N$41,MATCH('様式1'!K85,'名前'!$M$4:$M$41,0)))</f>
      </c>
      <c r="S85" s="44" t="str">
        <f aca="true" t="shared" si="5" ref="S85:S99">1&amp;B85</f>
        <v>1</v>
      </c>
      <c r="IR85" s="44">
        <f aca="true" t="shared" si="6" ref="IR85:IR99">F85&amp;M85</f>
      </c>
      <c r="IS85" s="44">
        <f aca="true" t="shared" si="7" ref="IS85:IS99">F85&amp;N85</f>
      </c>
    </row>
    <row r="86" spans="1:253" ht="17.25" customHeight="1">
      <c r="A86" s="185">
        <v>67</v>
      </c>
      <c r="B86" s="186"/>
      <c r="C86" s="181"/>
      <c r="D86" s="182"/>
      <c r="E86" s="181"/>
      <c r="F86" s="187"/>
      <c r="G86" s="186"/>
      <c r="H86" s="188"/>
      <c r="I86" s="186"/>
      <c r="J86" s="188"/>
      <c r="K86" s="186"/>
      <c r="L86" s="212"/>
      <c r="M86" s="213"/>
      <c r="N86" s="210"/>
      <c r="O86" s="211"/>
      <c r="P86" s="44">
        <f>IF(G86="","",INDEX('名前'!$N$4:$N$41,MATCH('様式1'!G86,'名前'!$M$4:$M$41,0)))</f>
      </c>
      <c r="Q86" s="44">
        <f>IF(I86="","",INDEX('名前'!$N$4:$N$41,MATCH('様式1'!I86,'名前'!$M$4:$M$41,0)))</f>
      </c>
      <c r="R86" s="44">
        <f>IF(K86="","",INDEX('名前'!$N$4:$N$41,MATCH('様式1'!K86,'名前'!$M$4:$M$41,0)))</f>
      </c>
      <c r="S86" s="44" t="str">
        <f t="shared" si="5"/>
        <v>1</v>
      </c>
      <c r="IR86" s="44">
        <f t="shared" si="6"/>
      </c>
      <c r="IS86" s="44">
        <f t="shared" si="7"/>
      </c>
    </row>
    <row r="87" spans="1:253" ht="17.25" customHeight="1">
      <c r="A87" s="185">
        <v>68</v>
      </c>
      <c r="B87" s="186"/>
      <c r="C87" s="181"/>
      <c r="D87" s="182"/>
      <c r="E87" s="181"/>
      <c r="F87" s="187"/>
      <c r="G87" s="186"/>
      <c r="H87" s="188"/>
      <c r="I87" s="186"/>
      <c r="J87" s="188"/>
      <c r="K87" s="186"/>
      <c r="L87" s="212"/>
      <c r="M87" s="213"/>
      <c r="N87" s="210"/>
      <c r="O87" s="211"/>
      <c r="P87" s="44">
        <f>IF(G87="","",INDEX('名前'!$N$4:$N$41,MATCH('様式1'!G87,'名前'!$M$4:$M$41,0)))</f>
      </c>
      <c r="Q87" s="44">
        <f>IF(I87="","",INDEX('名前'!$N$4:$N$41,MATCH('様式1'!I87,'名前'!$M$4:$M$41,0)))</f>
      </c>
      <c r="R87" s="44">
        <f>IF(K87="","",INDEX('名前'!$N$4:$N$41,MATCH('様式1'!K87,'名前'!$M$4:$M$41,0)))</f>
      </c>
      <c r="S87" s="44" t="str">
        <f t="shared" si="5"/>
        <v>1</v>
      </c>
      <c r="IR87" s="44">
        <f t="shared" si="6"/>
      </c>
      <c r="IS87" s="44">
        <f t="shared" si="7"/>
      </c>
    </row>
    <row r="88" spans="1:253" ht="17.25" customHeight="1">
      <c r="A88" s="185">
        <v>69</v>
      </c>
      <c r="B88" s="186"/>
      <c r="C88" s="181"/>
      <c r="D88" s="182"/>
      <c r="E88" s="181"/>
      <c r="F88" s="187"/>
      <c r="G88" s="186"/>
      <c r="H88" s="188"/>
      <c r="I88" s="186"/>
      <c r="J88" s="188"/>
      <c r="K88" s="186"/>
      <c r="L88" s="212"/>
      <c r="M88" s="213"/>
      <c r="N88" s="210"/>
      <c r="O88" s="211"/>
      <c r="P88" s="44">
        <f>IF(G88="","",INDEX('名前'!$N$4:$N$41,MATCH('様式1'!G88,'名前'!$M$4:$M$41,0)))</f>
      </c>
      <c r="Q88" s="44">
        <f>IF(I88="","",INDEX('名前'!$N$4:$N$41,MATCH('様式1'!I88,'名前'!$M$4:$M$41,0)))</f>
      </c>
      <c r="R88" s="44">
        <f>IF(K88="","",INDEX('名前'!$N$4:$N$41,MATCH('様式1'!K88,'名前'!$M$4:$M$41,0)))</f>
      </c>
      <c r="S88" s="44" t="str">
        <f t="shared" si="5"/>
        <v>1</v>
      </c>
      <c r="IR88" s="44">
        <f t="shared" si="6"/>
      </c>
      <c r="IS88" s="44">
        <f t="shared" si="7"/>
      </c>
    </row>
    <row r="89" spans="1:253" ht="17.25" customHeight="1">
      <c r="A89" s="185">
        <v>70</v>
      </c>
      <c r="B89" s="186"/>
      <c r="C89" s="181"/>
      <c r="D89" s="182"/>
      <c r="E89" s="181"/>
      <c r="F89" s="187"/>
      <c r="G89" s="186"/>
      <c r="H89" s="188"/>
      <c r="I89" s="186"/>
      <c r="J89" s="188"/>
      <c r="K89" s="186"/>
      <c r="L89" s="212"/>
      <c r="M89" s="213"/>
      <c r="N89" s="210"/>
      <c r="O89" s="211"/>
      <c r="P89" s="44">
        <f>IF(G89="","",INDEX('名前'!$N$4:$N$41,MATCH('様式1'!G89,'名前'!$M$4:$M$41,0)))</f>
      </c>
      <c r="Q89" s="44">
        <f>IF(I89="","",INDEX('名前'!$N$4:$N$41,MATCH('様式1'!I89,'名前'!$M$4:$M$41,0)))</f>
      </c>
      <c r="R89" s="44">
        <f>IF(K89="","",INDEX('名前'!$N$4:$N$41,MATCH('様式1'!K89,'名前'!$M$4:$M$41,0)))</f>
      </c>
      <c r="S89" s="44" t="str">
        <f t="shared" si="5"/>
        <v>1</v>
      </c>
      <c r="IR89" s="44">
        <f t="shared" si="6"/>
      </c>
      <c r="IS89" s="44">
        <f t="shared" si="7"/>
      </c>
    </row>
    <row r="90" spans="1:253" ht="17.25" customHeight="1">
      <c r="A90" s="185">
        <v>71</v>
      </c>
      <c r="B90" s="186"/>
      <c r="C90" s="181"/>
      <c r="D90" s="182"/>
      <c r="E90" s="181"/>
      <c r="F90" s="187"/>
      <c r="G90" s="186"/>
      <c r="H90" s="188"/>
      <c r="I90" s="186"/>
      <c r="J90" s="188"/>
      <c r="K90" s="186"/>
      <c r="L90" s="212"/>
      <c r="M90" s="213"/>
      <c r="N90" s="210"/>
      <c r="O90" s="211"/>
      <c r="P90" s="44">
        <f>IF(G90="","",INDEX('名前'!$N$4:$N$41,MATCH('様式1'!G90,'名前'!$M$4:$M$41,0)))</f>
      </c>
      <c r="Q90" s="44">
        <f>IF(I90="","",INDEX('名前'!$N$4:$N$41,MATCH('様式1'!I90,'名前'!$M$4:$M$41,0)))</f>
      </c>
      <c r="R90" s="44">
        <f>IF(K90="","",INDEX('名前'!$N$4:$N$41,MATCH('様式1'!K90,'名前'!$M$4:$M$41,0)))</f>
      </c>
      <c r="S90" s="44" t="str">
        <f t="shared" si="5"/>
        <v>1</v>
      </c>
      <c r="IR90" s="44">
        <f t="shared" si="6"/>
      </c>
      <c r="IS90" s="44">
        <f t="shared" si="7"/>
      </c>
    </row>
    <row r="91" spans="1:253" ht="17.25" customHeight="1">
      <c r="A91" s="185">
        <v>72</v>
      </c>
      <c r="B91" s="186"/>
      <c r="C91" s="181"/>
      <c r="D91" s="182"/>
      <c r="E91" s="181"/>
      <c r="F91" s="187"/>
      <c r="G91" s="186"/>
      <c r="H91" s="188"/>
      <c r="I91" s="186"/>
      <c r="J91" s="188"/>
      <c r="K91" s="186"/>
      <c r="L91" s="212"/>
      <c r="M91" s="213"/>
      <c r="N91" s="210"/>
      <c r="O91" s="211"/>
      <c r="P91" s="44">
        <f>IF(G91="","",INDEX('名前'!$N$4:$N$41,MATCH('様式1'!G91,'名前'!$M$4:$M$41,0)))</f>
      </c>
      <c r="Q91" s="44">
        <f>IF(I91="","",INDEX('名前'!$N$4:$N$41,MATCH('様式1'!I91,'名前'!$M$4:$M$41,0)))</f>
      </c>
      <c r="R91" s="44">
        <f>IF(K91="","",INDEX('名前'!$N$4:$N$41,MATCH('様式1'!K91,'名前'!$M$4:$M$41,0)))</f>
      </c>
      <c r="S91" s="44" t="str">
        <f t="shared" si="5"/>
        <v>1</v>
      </c>
      <c r="IR91" s="44">
        <f t="shared" si="6"/>
      </c>
      <c r="IS91" s="44">
        <f t="shared" si="7"/>
      </c>
    </row>
    <row r="92" spans="1:253" ht="17.25" customHeight="1">
      <c r="A92" s="185">
        <v>73</v>
      </c>
      <c r="B92" s="186"/>
      <c r="C92" s="181"/>
      <c r="D92" s="182"/>
      <c r="E92" s="181"/>
      <c r="F92" s="187"/>
      <c r="G92" s="186"/>
      <c r="H92" s="188"/>
      <c r="I92" s="186"/>
      <c r="J92" s="188"/>
      <c r="K92" s="186"/>
      <c r="L92" s="212"/>
      <c r="M92" s="213"/>
      <c r="N92" s="210"/>
      <c r="O92" s="211"/>
      <c r="P92" s="44">
        <f>IF(G92="","",INDEX('名前'!$N$4:$N$41,MATCH('様式1'!G92,'名前'!$M$4:$M$41,0)))</f>
      </c>
      <c r="Q92" s="44">
        <f>IF(I92="","",INDEX('名前'!$N$4:$N$41,MATCH('様式1'!I92,'名前'!$M$4:$M$41,0)))</f>
      </c>
      <c r="R92" s="44">
        <f>IF(K92="","",INDEX('名前'!$N$4:$N$41,MATCH('様式1'!K92,'名前'!$M$4:$M$41,0)))</f>
      </c>
      <c r="S92" s="44" t="str">
        <f t="shared" si="5"/>
        <v>1</v>
      </c>
      <c r="IR92" s="44">
        <f t="shared" si="6"/>
      </c>
      <c r="IS92" s="44">
        <f t="shared" si="7"/>
      </c>
    </row>
    <row r="93" spans="1:253" ht="17.25" customHeight="1">
      <c r="A93" s="185">
        <v>74</v>
      </c>
      <c r="B93" s="186"/>
      <c r="C93" s="181"/>
      <c r="D93" s="182"/>
      <c r="E93" s="181"/>
      <c r="F93" s="187"/>
      <c r="G93" s="186"/>
      <c r="H93" s="188"/>
      <c r="I93" s="186"/>
      <c r="J93" s="188"/>
      <c r="K93" s="186"/>
      <c r="L93" s="212"/>
      <c r="M93" s="213"/>
      <c r="N93" s="210"/>
      <c r="O93" s="211"/>
      <c r="P93" s="44">
        <f>IF(G93="","",INDEX('名前'!$N$4:$N$41,MATCH('様式1'!G93,'名前'!$M$4:$M$41,0)))</f>
      </c>
      <c r="Q93" s="44">
        <f>IF(I93="","",INDEX('名前'!$N$4:$N$41,MATCH('様式1'!I93,'名前'!$M$4:$M$41,0)))</f>
      </c>
      <c r="R93" s="44">
        <f>IF(K93="","",INDEX('名前'!$N$4:$N$41,MATCH('様式1'!K93,'名前'!$M$4:$M$41,0)))</f>
      </c>
      <c r="S93" s="44" t="str">
        <f t="shared" si="5"/>
        <v>1</v>
      </c>
      <c r="IR93" s="44">
        <f t="shared" si="6"/>
      </c>
      <c r="IS93" s="44">
        <f t="shared" si="7"/>
      </c>
    </row>
    <row r="94" spans="1:253" ht="17.25" customHeight="1">
      <c r="A94" s="185">
        <v>75</v>
      </c>
      <c r="B94" s="186"/>
      <c r="C94" s="181"/>
      <c r="D94" s="182"/>
      <c r="E94" s="181"/>
      <c r="F94" s="187"/>
      <c r="G94" s="186"/>
      <c r="H94" s="188"/>
      <c r="I94" s="186"/>
      <c r="J94" s="188"/>
      <c r="K94" s="186"/>
      <c r="L94" s="212"/>
      <c r="M94" s="213"/>
      <c r="N94" s="210"/>
      <c r="O94" s="211"/>
      <c r="P94" s="44">
        <f>IF(G94="","",INDEX('名前'!$N$4:$N$41,MATCH('様式1'!G94,'名前'!$M$4:$M$41,0)))</f>
      </c>
      <c r="Q94" s="44">
        <f>IF(I94="","",INDEX('名前'!$N$4:$N$41,MATCH('様式1'!I94,'名前'!$M$4:$M$41,0)))</f>
      </c>
      <c r="R94" s="44">
        <f>IF(K94="","",INDEX('名前'!$N$4:$N$41,MATCH('様式1'!K94,'名前'!$M$4:$M$41,0)))</f>
      </c>
      <c r="S94" s="44" t="str">
        <f t="shared" si="5"/>
        <v>1</v>
      </c>
      <c r="IR94" s="44">
        <f t="shared" si="6"/>
      </c>
      <c r="IS94" s="44">
        <f t="shared" si="7"/>
      </c>
    </row>
    <row r="95" spans="1:253" ht="17.25" customHeight="1">
      <c r="A95" s="185">
        <v>76</v>
      </c>
      <c r="B95" s="186"/>
      <c r="C95" s="181"/>
      <c r="D95" s="182"/>
      <c r="E95" s="181"/>
      <c r="F95" s="187"/>
      <c r="G95" s="186"/>
      <c r="H95" s="188"/>
      <c r="I95" s="186"/>
      <c r="J95" s="188"/>
      <c r="K95" s="186"/>
      <c r="L95" s="212"/>
      <c r="M95" s="213"/>
      <c r="N95" s="210"/>
      <c r="O95" s="211"/>
      <c r="P95" s="44">
        <f>IF(G95="","",INDEX('名前'!$N$4:$N$41,MATCH('様式1'!G95,'名前'!$M$4:$M$41,0)))</f>
      </c>
      <c r="Q95" s="44">
        <f>IF(I95="","",INDEX('名前'!$N$4:$N$41,MATCH('様式1'!I95,'名前'!$M$4:$M$41,0)))</f>
      </c>
      <c r="R95" s="44">
        <f>IF(K95="","",INDEX('名前'!$N$4:$N$41,MATCH('様式1'!K95,'名前'!$M$4:$M$41,0)))</f>
      </c>
      <c r="S95" s="44" t="str">
        <f t="shared" si="5"/>
        <v>1</v>
      </c>
      <c r="IR95" s="44">
        <f t="shared" si="6"/>
      </c>
      <c r="IS95" s="44">
        <f t="shared" si="7"/>
      </c>
    </row>
    <row r="96" spans="1:253" ht="17.25" customHeight="1">
      <c r="A96" s="185">
        <v>77</v>
      </c>
      <c r="B96" s="186"/>
      <c r="C96" s="181"/>
      <c r="D96" s="182"/>
      <c r="E96" s="181"/>
      <c r="F96" s="187"/>
      <c r="G96" s="186"/>
      <c r="H96" s="188"/>
      <c r="I96" s="186"/>
      <c r="J96" s="188"/>
      <c r="K96" s="186"/>
      <c r="L96" s="212"/>
      <c r="M96" s="213"/>
      <c r="N96" s="210"/>
      <c r="O96" s="211"/>
      <c r="P96" s="44">
        <f>IF(G96="","",INDEX('名前'!$N$4:$N$41,MATCH('様式1'!G96,'名前'!$M$4:$M$41,0)))</f>
      </c>
      <c r="Q96" s="44">
        <f>IF(I96="","",INDEX('名前'!$N$4:$N$41,MATCH('様式1'!I96,'名前'!$M$4:$M$41,0)))</f>
      </c>
      <c r="R96" s="44">
        <f>IF(K96="","",INDEX('名前'!$N$4:$N$41,MATCH('様式1'!K96,'名前'!$M$4:$M$41,0)))</f>
      </c>
      <c r="S96" s="44" t="str">
        <f t="shared" si="5"/>
        <v>1</v>
      </c>
      <c r="IR96" s="44">
        <f t="shared" si="6"/>
      </c>
      <c r="IS96" s="44">
        <f t="shared" si="7"/>
      </c>
    </row>
    <row r="97" spans="1:253" ht="17.25" customHeight="1">
      <c r="A97" s="185">
        <v>78</v>
      </c>
      <c r="B97" s="186"/>
      <c r="C97" s="181"/>
      <c r="D97" s="182"/>
      <c r="E97" s="181"/>
      <c r="F97" s="187"/>
      <c r="G97" s="186"/>
      <c r="H97" s="188"/>
      <c r="I97" s="186"/>
      <c r="J97" s="188"/>
      <c r="K97" s="186"/>
      <c r="L97" s="212"/>
      <c r="M97" s="213"/>
      <c r="N97" s="210"/>
      <c r="O97" s="211"/>
      <c r="P97" s="44">
        <f>IF(G97="","",INDEX('名前'!$N$4:$N$41,MATCH('様式1'!G97,'名前'!$M$4:$M$41,0)))</f>
      </c>
      <c r="Q97" s="44">
        <f>IF(I97="","",INDEX('名前'!$N$4:$N$41,MATCH('様式1'!I97,'名前'!$M$4:$M$41,0)))</f>
      </c>
      <c r="R97" s="44">
        <f>IF(K97="","",INDEX('名前'!$N$4:$N$41,MATCH('様式1'!K97,'名前'!$M$4:$M$41,0)))</f>
      </c>
      <c r="S97" s="44" t="str">
        <f t="shared" si="5"/>
        <v>1</v>
      </c>
      <c r="IR97" s="44">
        <f t="shared" si="6"/>
      </c>
      <c r="IS97" s="44">
        <f t="shared" si="7"/>
      </c>
    </row>
    <row r="98" spans="1:253" ht="17.25" customHeight="1">
      <c r="A98" s="185">
        <v>79</v>
      </c>
      <c r="B98" s="186"/>
      <c r="C98" s="181"/>
      <c r="D98" s="182"/>
      <c r="E98" s="181"/>
      <c r="F98" s="187"/>
      <c r="G98" s="186"/>
      <c r="H98" s="188"/>
      <c r="I98" s="186"/>
      <c r="J98" s="188"/>
      <c r="K98" s="186"/>
      <c r="L98" s="212"/>
      <c r="M98" s="213"/>
      <c r="N98" s="210"/>
      <c r="O98" s="211"/>
      <c r="P98" s="44">
        <f>IF(G98="","",INDEX('名前'!$N$4:$N$41,MATCH('様式1'!G98,'名前'!$M$4:$M$41,0)))</f>
      </c>
      <c r="Q98" s="44">
        <f>IF(I98="","",INDEX('名前'!$N$4:$N$41,MATCH('様式1'!I98,'名前'!$M$4:$M$41,0)))</f>
      </c>
      <c r="R98" s="44">
        <f>IF(K98="","",INDEX('名前'!$N$4:$N$41,MATCH('様式1'!K98,'名前'!$M$4:$M$41,0)))</f>
      </c>
      <c r="S98" s="44" t="str">
        <f t="shared" si="5"/>
        <v>1</v>
      </c>
      <c r="IR98" s="44">
        <f t="shared" si="6"/>
      </c>
      <c r="IS98" s="44">
        <f t="shared" si="7"/>
      </c>
    </row>
    <row r="99" spans="1:253" ht="17.25" customHeight="1">
      <c r="A99" s="185">
        <v>80</v>
      </c>
      <c r="B99" s="186"/>
      <c r="C99" s="181"/>
      <c r="D99" s="182"/>
      <c r="E99" s="181"/>
      <c r="F99" s="187"/>
      <c r="G99" s="186"/>
      <c r="H99" s="188"/>
      <c r="I99" s="186"/>
      <c r="J99" s="188"/>
      <c r="K99" s="186"/>
      <c r="L99" s="212"/>
      <c r="M99" s="217"/>
      <c r="N99" s="210"/>
      <c r="O99" s="211"/>
      <c r="P99" s="44">
        <f>IF(G99="","",INDEX('名前'!$N$4:$N$41,MATCH('様式1'!G99,'名前'!$M$4:$M$41,0)))</f>
      </c>
      <c r="Q99" s="44">
        <f>IF(I99="","",INDEX('名前'!$N$4:$N$41,MATCH('様式1'!I99,'名前'!$M$4:$M$41,0)))</f>
      </c>
      <c r="R99" s="44">
        <f>IF(K99="","",INDEX('名前'!$N$4:$N$41,MATCH('様式1'!K99,'名前'!$M$4:$M$41,0)))</f>
      </c>
      <c r="S99" s="44" t="str">
        <f t="shared" si="5"/>
        <v>1</v>
      </c>
      <c r="IR99" s="44">
        <f t="shared" si="6"/>
      </c>
      <c r="IS99" s="44">
        <f t="shared" si="7"/>
      </c>
    </row>
  </sheetData>
  <sheetProtection sheet="1"/>
  <mergeCells count="33">
    <mergeCell ref="A1:L1"/>
    <mergeCell ref="M1:N1"/>
    <mergeCell ref="A2:N2"/>
    <mergeCell ref="J3:L3"/>
    <mergeCell ref="A5:K5"/>
    <mergeCell ref="A6:K6"/>
    <mergeCell ref="A7:L7"/>
    <mergeCell ref="A8:B8"/>
    <mergeCell ref="C8:G8"/>
    <mergeCell ref="H8:I8"/>
    <mergeCell ref="J8:L8"/>
    <mergeCell ref="A9:B9"/>
    <mergeCell ref="C9:E9"/>
    <mergeCell ref="F9:G9"/>
    <mergeCell ref="H9:L9"/>
    <mergeCell ref="D11:E11"/>
    <mergeCell ref="F11:H11"/>
    <mergeCell ref="J11:K11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</mergeCells>
  <dataValidations count="15">
    <dataValidation allowBlank="1" showInputMessage="1" showErrorMessage="1" promptTitle="略称" prompt="プログラムに載る所属名です。&#10;高校は　【○○高】　　中学は　【○○中】&#10;を記入してください。" sqref="F11:H11"/>
    <dataValidation type="list" showInputMessage="1" showErrorMessage="1" errorTitle="都道府県" error="リストから選択してください。" sqref="C11">
      <formula1>都道府県名</formula1>
    </dataValidation>
    <dataValidation type="list" allowBlank="1" showInputMessage="1" showErrorMessage="1" sqref="J11:K11">
      <formula1>種別</formula1>
    </dataValidation>
    <dataValidation allowBlank="1" showInputMessage="1" showErrorMessage="1" promptTitle="種目選択" prompt="必ずリストの中から選択してください。" sqref="G19 I19 K19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H19 J19 L19 O19"/>
    <dataValidation allowBlank="1" showInputMessage="1" showErrorMessage="1" promptTitle="リレーエントリー" prompt="リレーにエントリーする選手は&#10;「1」と入力&#10;" sqref="M19:N19"/>
    <dataValidation allowBlank="1" showInputMessage="1" showErrorMessage="1" imeMode="on" sqref="C20:C99"/>
    <dataValidation type="list" allowBlank="1" showInputMessage="1" showErrorMessage="1" errorTitle="性別" error="男=1&#10;女=2   を入力してください。" sqref="F20">
      <formula1>性別</formula1>
    </dataValidation>
    <dataValidation type="list" allowBlank="1" showInputMessage="1" showErrorMessage="1" sqref="F21:F99">
      <formula1>性別</formula1>
    </dataValidation>
    <dataValidation type="whole" allowBlank="1" showInputMessage="1" showErrorMessage="1" imeMode="halfAlpha" sqref="B20:B99">
      <formula1>1</formula1>
      <formula2>9999</formula2>
    </dataValidation>
    <dataValidation type="custom" allowBlank="1" showErrorMessage="1" errorTitle="お願い!" error="半角カタカナで入力し，姓と名の間は半角スペースで一文字空けてください｡" imeMode="halfKatakana" sqref="D20:D99">
      <formula1>AND(LEN(D20)=LENB(D20),LEN(D20)-LEN(SUBSTITUTE(D20," ",""))=1)</formula1>
    </dataValidation>
    <dataValidation type="list" allowBlank="1" showInputMessage="1" showErrorMessage="1" imeMode="disabled" sqref="E20:E99">
      <formula1>"1,2,3"</formula1>
    </dataValidation>
    <dataValidation type="list" allowBlank="1" showInputMessage="1" showErrorMessage="1" sqref="K20:K99">
      <formula1>IF(F20=1,男子,IF(F20=2,女子,""))</formula1>
    </dataValidation>
    <dataValidation type="list" allowBlank="1" showInputMessage="1" showErrorMessage="1" sqref="I20:I99">
      <formula1>IF(F20=1,男子,IF(F20=2,女子,""))</formula1>
    </dataValidation>
    <dataValidation type="list" allowBlank="1" showInputMessage="1" showErrorMessage="1" sqref="G20:G99">
      <formula1>IF(F20=1,男子,IF(F20=2,女子,""))</formula1>
    </dataValidation>
  </dataValidations>
  <printOptions horizontalCentered="1"/>
  <pageMargins left="0" right="0" top="0.39" bottom="0.51" header="0.31" footer="0.31"/>
  <pageSetup blackAndWhite="1" horizontalDpi="600" verticalDpi="600" orientation="portrait" paperSize="9" scale="90"/>
  <headerFooter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CF57"/>
  <sheetViews>
    <sheetView view="pageBreakPreview" zoomScaleSheetLayoutView="100" workbookViewId="0" topLeftCell="A1">
      <selection activeCell="C7" sqref="C7"/>
    </sheetView>
  </sheetViews>
  <sheetFormatPr defaultColWidth="9.00390625" defaultRowHeight="15"/>
  <cols>
    <col min="1" max="1" width="2.8515625" style="72" bestFit="1" customWidth="1"/>
    <col min="2" max="2" width="9.00390625" style="72" customWidth="1"/>
    <col min="3" max="3" width="10.7109375" style="72" customWidth="1"/>
    <col min="4" max="4" width="17.7109375" style="72" customWidth="1"/>
    <col min="5" max="5" width="10.7109375" style="72" customWidth="1"/>
    <col min="6" max="6" width="17.7109375" style="72" customWidth="1"/>
    <col min="7" max="7" width="10.7109375" style="72" customWidth="1"/>
    <col min="8" max="8" width="17.7109375" style="72" customWidth="1"/>
    <col min="9" max="10" width="12.421875" style="72" customWidth="1"/>
    <col min="11" max="13" width="12.421875" style="72" hidden="1" customWidth="1"/>
    <col min="14" max="14" width="12.421875" style="72" customWidth="1"/>
    <col min="15" max="15" width="9.00390625" style="72" customWidth="1"/>
    <col min="16" max="16" width="9.00390625" style="72" hidden="1" customWidth="1"/>
    <col min="17" max="16384" width="9.00390625" style="72" customWidth="1"/>
  </cols>
  <sheetData>
    <row r="1" spans="1:84" s="70" customFormat="1" ht="24">
      <c r="A1" s="73" t="str">
        <f>'様式1'!A1</f>
        <v>第62回徳島県高等学校総合体育大会陸上競技　参加申込書　</v>
      </c>
      <c r="B1" s="73"/>
      <c r="C1" s="73"/>
      <c r="D1" s="73"/>
      <c r="E1" s="73"/>
      <c r="F1" s="73"/>
      <c r="G1" s="73"/>
      <c r="H1" s="74" t="s">
        <v>94</v>
      </c>
      <c r="I1" s="117"/>
      <c r="J1" s="117"/>
      <c r="K1" s="117"/>
      <c r="L1" s="117"/>
      <c r="M1" s="117"/>
      <c r="N1" s="117"/>
      <c r="O1" s="117"/>
      <c r="P1" s="117" t="s">
        <v>95</v>
      </c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</row>
    <row r="2" spans="1:84" s="70" customFormat="1" ht="17.25">
      <c r="A2" s="75" t="str">
        <f>'様式1'!A2</f>
        <v>秩父宮賜杯第75回全国高等学校陸上競技対校選手権大会徳島県予選会</v>
      </c>
      <c r="B2" s="75"/>
      <c r="C2" s="75"/>
      <c r="D2" s="75"/>
      <c r="E2" s="75"/>
      <c r="F2" s="75"/>
      <c r="G2" s="75"/>
      <c r="H2" s="75"/>
      <c r="I2" s="118"/>
      <c r="J2" s="118"/>
      <c r="K2" s="118"/>
      <c r="L2" s="118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</row>
    <row r="3" spans="1:84" s="70" customFormat="1" ht="15">
      <c r="A3" s="76"/>
      <c r="B3" s="76"/>
      <c r="C3" s="76"/>
      <c r="D3" s="76"/>
      <c r="E3" s="76"/>
      <c r="F3" s="76"/>
      <c r="G3" s="76"/>
      <c r="H3" s="76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</row>
    <row r="4" spans="1:8" s="70" customFormat="1" ht="14.25">
      <c r="A4" s="77"/>
      <c r="B4" s="77"/>
      <c r="C4" s="77"/>
      <c r="D4" s="77"/>
      <c r="E4" s="77"/>
      <c r="F4" s="77"/>
      <c r="G4" s="78"/>
      <c r="H4" s="79" t="s">
        <v>96</v>
      </c>
    </row>
    <row r="5" spans="1:8" s="71" customFormat="1" ht="12">
      <c r="A5" s="80"/>
      <c r="B5" s="81" t="s">
        <v>97</v>
      </c>
      <c r="C5" s="82" t="s">
        <v>83</v>
      </c>
      <c r="D5" s="83" t="s">
        <v>98</v>
      </c>
      <c r="E5" s="84" t="s">
        <v>83</v>
      </c>
      <c r="F5" s="83" t="s">
        <v>98</v>
      </c>
      <c r="G5" s="84" t="s">
        <v>83</v>
      </c>
      <c r="H5" s="83" t="s">
        <v>98</v>
      </c>
    </row>
    <row r="6" spans="1:8" s="71" customFormat="1" ht="12.75">
      <c r="A6" s="85"/>
      <c r="B6" s="86"/>
      <c r="C6" s="87" t="s">
        <v>83</v>
      </c>
      <c r="D6" s="88"/>
      <c r="E6" s="89"/>
      <c r="F6" s="88"/>
      <c r="G6" s="89" t="s">
        <v>83</v>
      </c>
      <c r="H6" s="88"/>
    </row>
    <row r="7" spans="1:13" s="70" customFormat="1" ht="15">
      <c r="A7" s="90" t="s">
        <v>99</v>
      </c>
      <c r="B7" s="91" t="s">
        <v>100</v>
      </c>
      <c r="C7" s="92"/>
      <c r="D7" s="93">
        <f>IF(C7="","",INDEX('様式1'!$C$20:$C$99,MATCH('様式２'!$K7,'様式1'!$IP$20:$IP$99,0)))</f>
      </c>
      <c r="E7" s="94"/>
      <c r="F7" s="93">
        <f>IF(E7="","",INDEX('様式1'!$C$20:$C$99,MATCH('様式２'!$L7,'様式1'!$IP$20:$IP$99,0)))</f>
      </c>
      <c r="G7" s="94"/>
      <c r="H7" s="93">
        <f>IF(G7="","",INDEX('様式1'!$C$20:$C$99,MATCH('様式２'!$M7,'様式1'!$IP$20:$IP$99,0)))</f>
      </c>
      <c r="I7" s="120"/>
      <c r="J7" s="121"/>
      <c r="K7" s="70" t="str">
        <f aca="true" t="shared" si="0" ref="K7:K29">1&amp;C7</f>
        <v>1</v>
      </c>
      <c r="L7" s="70" t="str">
        <f aca="true" t="shared" si="1" ref="L7:L29">1&amp;E7</f>
        <v>1</v>
      </c>
      <c r="M7" s="70" t="str">
        <f aca="true" t="shared" si="2" ref="M7:M29">1&amp;G7</f>
        <v>1</v>
      </c>
    </row>
    <row r="8" spans="1:13" s="70" customFormat="1" ht="14.25">
      <c r="A8" s="95"/>
      <c r="B8" s="96" t="s">
        <v>101</v>
      </c>
      <c r="C8" s="97"/>
      <c r="D8" s="98">
        <f>IF(C8="","",INDEX('様式1'!$C$20:$C$99,MATCH('様式２'!$K8,'様式1'!$IP$20:$IP$99,0)))</f>
      </c>
      <c r="E8" s="99"/>
      <c r="F8" s="98">
        <f>IF(E8="","",INDEX('様式1'!$C$20:$C$99,MATCH('様式２'!$L8,'様式1'!$IP$20:$IP$99,0)))</f>
      </c>
      <c r="G8" s="99"/>
      <c r="H8" s="98">
        <f>IF(G8="","",INDEX('様式1'!$C$20:$C$99,MATCH('様式２'!$M8,'様式1'!$IP$20:$IP$99,0)))</f>
      </c>
      <c r="I8" s="120"/>
      <c r="J8" s="121"/>
      <c r="K8" s="70" t="str">
        <f t="shared" si="0"/>
        <v>1</v>
      </c>
      <c r="L8" s="70" t="str">
        <f t="shared" si="1"/>
        <v>1</v>
      </c>
      <c r="M8" s="70" t="str">
        <f t="shared" si="2"/>
        <v>1</v>
      </c>
    </row>
    <row r="9" spans="1:13" s="70" customFormat="1" ht="14.25">
      <c r="A9" s="95"/>
      <c r="B9" s="96" t="s">
        <v>102</v>
      </c>
      <c r="C9" s="97"/>
      <c r="D9" s="98">
        <f>IF(C9="","",INDEX('様式1'!$C$20:$C$99,MATCH('様式２'!$K9,'様式1'!$IP$20:$IP$99,0)))</f>
      </c>
      <c r="E9" s="99"/>
      <c r="F9" s="98">
        <f>IF(E9="","",INDEX('様式1'!$C$20:$C$99,MATCH('様式２'!$L9,'様式1'!$IP$20:$IP$99,0)))</f>
      </c>
      <c r="G9" s="99"/>
      <c r="H9" s="98">
        <f>IF(G9="","",INDEX('様式1'!$C$20:$C$99,MATCH('様式２'!$M9,'様式1'!$IP$20:$IP$99,0)))</f>
      </c>
      <c r="I9" s="120"/>
      <c r="J9" s="121"/>
      <c r="K9" s="70" t="str">
        <f t="shared" si="0"/>
        <v>1</v>
      </c>
      <c r="L9" s="70" t="str">
        <f t="shared" si="1"/>
        <v>1</v>
      </c>
      <c r="M9" s="70" t="str">
        <f t="shared" si="2"/>
        <v>1</v>
      </c>
    </row>
    <row r="10" spans="1:13" s="70" customFormat="1" ht="14.25">
      <c r="A10" s="95"/>
      <c r="B10" s="96" t="s">
        <v>103</v>
      </c>
      <c r="C10" s="97"/>
      <c r="D10" s="98">
        <f>IF(C10="","",INDEX('様式1'!$C$20:$C$99,MATCH('様式２'!$K10,'様式1'!$IP$20:$IP$99,0)))</f>
      </c>
      <c r="E10" s="99"/>
      <c r="F10" s="98">
        <f>IF(E10="","",INDEX('様式1'!$C$20:$C$99,MATCH('様式２'!$L10,'様式1'!$IP$20:$IP$99,0)))</f>
      </c>
      <c r="G10" s="99"/>
      <c r="H10" s="98">
        <f>IF(G10="","",INDEX('様式1'!$C$20:$C$99,MATCH('様式２'!$M10,'様式1'!$IP$20:$IP$99,0)))</f>
      </c>
      <c r="I10" s="120"/>
      <c r="J10" s="121"/>
      <c r="K10" s="70" t="str">
        <f t="shared" si="0"/>
        <v>1</v>
      </c>
      <c r="L10" s="70" t="str">
        <f t="shared" si="1"/>
        <v>1</v>
      </c>
      <c r="M10" s="70" t="str">
        <f t="shared" si="2"/>
        <v>1</v>
      </c>
    </row>
    <row r="11" spans="1:13" s="70" customFormat="1" ht="14.25">
      <c r="A11" s="95"/>
      <c r="B11" s="96" t="s">
        <v>104</v>
      </c>
      <c r="C11" s="97"/>
      <c r="D11" s="98">
        <f>IF(C11="","",INDEX('様式1'!$C$20:$C$99,MATCH('様式２'!$K11,'様式1'!$IP$20:$IP$99,0)))</f>
      </c>
      <c r="E11" s="99"/>
      <c r="F11" s="98">
        <f>IF(E11="","",INDEX('様式1'!$C$20:$C$99,MATCH('様式２'!$L11,'様式1'!$IP$20:$IP$99,0)))</f>
      </c>
      <c r="G11" s="99"/>
      <c r="H11" s="98">
        <f>IF(G11="","",INDEX('様式1'!$C$20:$C$99,MATCH('様式２'!$M11,'様式1'!$IP$20:$IP$99,0)))</f>
      </c>
      <c r="I11" s="120"/>
      <c r="J11" s="121"/>
      <c r="K11" s="70" t="str">
        <f t="shared" si="0"/>
        <v>1</v>
      </c>
      <c r="L11" s="70" t="str">
        <f t="shared" si="1"/>
        <v>1</v>
      </c>
      <c r="M11" s="70" t="str">
        <f t="shared" si="2"/>
        <v>1</v>
      </c>
    </row>
    <row r="12" spans="1:13" s="70" customFormat="1" ht="14.25">
      <c r="A12" s="95"/>
      <c r="B12" s="96" t="s">
        <v>105</v>
      </c>
      <c r="C12" s="97"/>
      <c r="D12" s="98">
        <f>IF(C12="","",INDEX('様式1'!$C$20:$C$99,MATCH('様式２'!$K12,'様式1'!$IP$20:$IP$99,0)))</f>
      </c>
      <c r="E12" s="99"/>
      <c r="F12" s="98">
        <f>IF(E12="","",INDEX('様式1'!$C$20:$C$99,MATCH('様式２'!$L12,'様式1'!$IP$20:$IP$99,0)))</f>
      </c>
      <c r="G12" s="99"/>
      <c r="H12" s="98">
        <f>IF(G12="","",INDEX('様式1'!$C$20:$C$99,MATCH('様式２'!$M12,'様式1'!$IP$20:$IP$99,0)))</f>
      </c>
      <c r="I12" s="120"/>
      <c r="J12" s="121"/>
      <c r="K12" s="70" t="str">
        <f t="shared" si="0"/>
        <v>1</v>
      </c>
      <c r="L12" s="70" t="str">
        <f t="shared" si="1"/>
        <v>1</v>
      </c>
      <c r="M12" s="70" t="str">
        <f t="shared" si="2"/>
        <v>1</v>
      </c>
    </row>
    <row r="13" spans="1:13" s="70" customFormat="1" ht="14.25">
      <c r="A13" s="95"/>
      <c r="B13" s="96" t="s">
        <v>106</v>
      </c>
      <c r="C13" s="97"/>
      <c r="D13" s="98">
        <f>IF(C13="","",INDEX('様式1'!$C$20:$C$99,MATCH('様式２'!$K13,'様式1'!$IP$20:$IP$99,0)))</f>
      </c>
      <c r="E13" s="99"/>
      <c r="F13" s="98">
        <f>IF(E13="","",INDEX('様式1'!$C$20:$C$99,MATCH('様式２'!$L13,'様式1'!$IP$20:$IP$99,0)))</f>
      </c>
      <c r="G13" s="99"/>
      <c r="H13" s="98">
        <f>IF(G13="","",INDEX('様式1'!$C$20:$C$99,MATCH('様式２'!$M13,'様式1'!$IP$20:$IP$99,0)))</f>
      </c>
      <c r="I13" s="120"/>
      <c r="J13" s="121"/>
      <c r="K13" s="70" t="str">
        <f t="shared" si="0"/>
        <v>1</v>
      </c>
      <c r="L13" s="70" t="str">
        <f t="shared" si="1"/>
        <v>1</v>
      </c>
      <c r="M13" s="70" t="str">
        <f t="shared" si="2"/>
        <v>1</v>
      </c>
    </row>
    <row r="14" spans="1:13" s="70" customFormat="1" ht="14.25">
      <c r="A14" s="95"/>
      <c r="B14" s="96" t="s">
        <v>107</v>
      </c>
      <c r="C14" s="97"/>
      <c r="D14" s="98">
        <f>IF(C14="","",INDEX('様式1'!$C$20:$C$99,MATCH('様式２'!$K14,'様式1'!$IP$20:$IP$99,0)))</f>
      </c>
      <c r="E14" s="99"/>
      <c r="F14" s="98">
        <f>IF(E14="","",INDEX('様式1'!$C$20:$C$99,MATCH('様式２'!$L14,'様式1'!$IP$20:$IP$99,0)))</f>
      </c>
      <c r="G14" s="99"/>
      <c r="H14" s="98">
        <f>IF(G14="","",INDEX('様式1'!$C$20:$C$99,MATCH('様式２'!$M14,'様式1'!$IP$20:$IP$99,0)))</f>
      </c>
      <c r="I14" s="120"/>
      <c r="J14" s="121"/>
      <c r="K14" s="70" t="str">
        <f t="shared" si="0"/>
        <v>1</v>
      </c>
      <c r="L14" s="70" t="str">
        <f t="shared" si="1"/>
        <v>1</v>
      </c>
      <c r="M14" s="70" t="str">
        <f t="shared" si="2"/>
        <v>1</v>
      </c>
    </row>
    <row r="15" spans="1:13" s="70" customFormat="1" ht="14.25">
      <c r="A15" s="95"/>
      <c r="B15" s="96" t="s">
        <v>108</v>
      </c>
      <c r="C15" s="97"/>
      <c r="D15" s="98">
        <f>IF(C15="","",INDEX('様式1'!$C$20:$C$99,MATCH('様式２'!$K15,'様式1'!$IP$20:$IP$99,0)))</f>
      </c>
      <c r="E15" s="99"/>
      <c r="F15" s="98">
        <f>IF(E15="","",INDEX('様式1'!$C$20:$C$99,MATCH('様式２'!$L15,'様式1'!$IP$20:$IP$99,0)))</f>
      </c>
      <c r="G15" s="99"/>
      <c r="H15" s="98">
        <f>IF(G15="","",INDEX('様式1'!$C$20:$C$99,MATCH('様式２'!$M15,'様式1'!$IP$20:$IP$99,0)))</f>
      </c>
      <c r="I15" s="120"/>
      <c r="J15" s="121"/>
      <c r="K15" s="70" t="str">
        <f t="shared" si="0"/>
        <v>1</v>
      </c>
      <c r="L15" s="70" t="str">
        <f t="shared" si="1"/>
        <v>1</v>
      </c>
      <c r="M15" s="70" t="str">
        <f t="shared" si="2"/>
        <v>1</v>
      </c>
    </row>
    <row r="16" spans="1:13" s="70" customFormat="1" ht="14.25">
      <c r="A16" s="95"/>
      <c r="B16" s="96" t="s">
        <v>109</v>
      </c>
      <c r="C16" s="97"/>
      <c r="D16" s="98">
        <f>IF(C16="","",INDEX('様式1'!$C$20:$C$99,MATCH('様式２'!$K16,'様式1'!$IP$20:$IP$99,0)))</f>
      </c>
      <c r="E16" s="99"/>
      <c r="F16" s="98">
        <f>IF(E16="","",INDEX('様式1'!$C$20:$C$99,MATCH('様式２'!$L16,'様式1'!$IP$20:$IP$99,0)))</f>
      </c>
      <c r="G16" s="99"/>
      <c r="H16" s="98">
        <f>IF(G16="","",INDEX('様式1'!$C$20:$C$99,MATCH('様式２'!$M16,'様式1'!$IP$20:$IP$99,0)))</f>
      </c>
      <c r="I16" s="120"/>
      <c r="J16" s="121"/>
      <c r="K16" s="70" t="str">
        <f t="shared" si="0"/>
        <v>1</v>
      </c>
      <c r="L16" s="70" t="str">
        <f t="shared" si="1"/>
        <v>1</v>
      </c>
      <c r="M16" s="70" t="str">
        <f t="shared" si="2"/>
        <v>1</v>
      </c>
    </row>
    <row r="17" spans="1:13" s="70" customFormat="1" ht="14.25">
      <c r="A17" s="95"/>
      <c r="B17" s="96" t="s">
        <v>110</v>
      </c>
      <c r="C17" s="97"/>
      <c r="D17" s="98">
        <f>IF(C17="","",INDEX('様式1'!$C$20:$C$99,MATCH('様式２'!$K17,'様式1'!$IP$20:$IP$99,0)))</f>
      </c>
      <c r="E17" s="99"/>
      <c r="F17" s="98">
        <f>IF(E17="","",INDEX('様式1'!$C$20:$C$99,MATCH('様式２'!$L17,'様式1'!$IP$20:$IP$99,0)))</f>
      </c>
      <c r="G17" s="99"/>
      <c r="H17" s="98">
        <f>IF(G17="","",INDEX('様式1'!$C$20:$C$99,MATCH('様式２'!$M17,'様式1'!$IP$20:$IP$99,0)))</f>
      </c>
      <c r="I17" s="120"/>
      <c r="J17" s="121"/>
      <c r="K17" s="70" t="str">
        <f t="shared" si="0"/>
        <v>1</v>
      </c>
      <c r="L17" s="70" t="str">
        <f t="shared" si="1"/>
        <v>1</v>
      </c>
      <c r="M17" s="70" t="str">
        <f t="shared" si="2"/>
        <v>1</v>
      </c>
    </row>
    <row r="18" spans="1:13" s="70" customFormat="1" ht="14.25">
      <c r="A18" s="95"/>
      <c r="B18" s="96"/>
      <c r="C18" s="97"/>
      <c r="D18" s="98">
        <f>IF(C18="","",INDEX('様式1'!$C$20:$C$99,MATCH('様式２'!$K18,'様式1'!$IP$20:$IP$99,0)))</f>
      </c>
      <c r="E18" s="99"/>
      <c r="F18" s="98">
        <f>IF(E18="","",INDEX('様式1'!$C$20:$C$99,MATCH('様式２'!$L18,'様式1'!$IP$20:$IP$99,0)))</f>
      </c>
      <c r="G18" s="99"/>
      <c r="H18" s="98">
        <f>IF(G18="","",INDEX('様式1'!$C$20:$C$99,MATCH('様式２'!$M18,'様式1'!$IP$20:$IP$99,0)))</f>
      </c>
      <c r="I18" s="120"/>
      <c r="J18" s="121"/>
      <c r="K18" s="70" t="str">
        <f t="shared" si="0"/>
        <v>1</v>
      </c>
      <c r="L18" s="70" t="str">
        <f t="shared" si="1"/>
        <v>1</v>
      </c>
      <c r="M18" s="70" t="str">
        <f t="shared" si="2"/>
        <v>1</v>
      </c>
    </row>
    <row r="19" spans="1:13" s="70" customFormat="1" ht="14.25">
      <c r="A19" s="95"/>
      <c r="B19" s="96" t="s">
        <v>111</v>
      </c>
      <c r="C19" s="97"/>
      <c r="D19" s="98">
        <f>IF(C19="","",INDEX('様式1'!$C$20:$C$99,MATCH('様式２'!$K19,'様式1'!$IP$20:$IP$99,0)))</f>
      </c>
      <c r="E19" s="99"/>
      <c r="F19" s="98">
        <f>IF(E19="","",INDEX('様式1'!$C$20:$C$99,MATCH('様式２'!$L19,'様式1'!$IP$20:$IP$99,0)))</f>
      </c>
      <c r="G19" s="99"/>
      <c r="H19" s="98">
        <f>IF(G19="","",INDEX('様式1'!$C$20:$C$99,MATCH('様式２'!$M19,'様式1'!$IP$20:$IP$99,0)))</f>
      </c>
      <c r="I19" s="120"/>
      <c r="J19" s="121"/>
      <c r="K19" s="70" t="str">
        <f t="shared" si="0"/>
        <v>1</v>
      </c>
      <c r="L19" s="70" t="str">
        <f t="shared" si="1"/>
        <v>1</v>
      </c>
      <c r="M19" s="70" t="str">
        <f t="shared" si="2"/>
        <v>1</v>
      </c>
    </row>
    <row r="20" spans="1:13" s="70" customFormat="1" ht="14.25">
      <c r="A20" s="95"/>
      <c r="B20" s="96"/>
      <c r="C20" s="97"/>
      <c r="D20" s="98">
        <f>IF(C20="","",INDEX('様式1'!$C$20:$C$99,MATCH('様式２'!$K20,'様式1'!$IP$20:$IP$99,0)))</f>
      </c>
      <c r="E20" s="99"/>
      <c r="F20" s="98">
        <f>IF(E20="","",INDEX('様式1'!$C$20:$C$99,MATCH('様式２'!$L20,'様式1'!$IP$20:$IP$99,0)))</f>
      </c>
      <c r="G20" s="99"/>
      <c r="H20" s="98">
        <f>IF(G20="","",INDEX('様式1'!$C$20:$C$99,MATCH('様式２'!$M20,'様式1'!$IP$20:$IP$99,0)))</f>
      </c>
      <c r="I20" s="120"/>
      <c r="J20" s="121"/>
      <c r="K20" s="70" t="str">
        <f t="shared" si="0"/>
        <v>1</v>
      </c>
      <c r="L20" s="70" t="str">
        <f t="shared" si="1"/>
        <v>1</v>
      </c>
      <c r="M20" s="70" t="str">
        <f t="shared" si="2"/>
        <v>1</v>
      </c>
    </row>
    <row r="21" spans="1:13" s="70" customFormat="1" ht="14.25">
      <c r="A21" s="95"/>
      <c r="B21" s="96" t="s">
        <v>112</v>
      </c>
      <c r="C21" s="97"/>
      <c r="D21" s="98">
        <f>IF(C21="","",INDEX('様式1'!$C$20:$C$99,MATCH('様式２'!$K21,'様式1'!$IP$20:$IP$99,0)))</f>
      </c>
      <c r="E21" s="99"/>
      <c r="F21" s="98">
        <f>IF(E21="","",INDEX('様式1'!$C$20:$C$99,MATCH('様式２'!$L21,'様式1'!$IP$20:$IP$99,0)))</f>
      </c>
      <c r="G21" s="99"/>
      <c r="H21" s="98">
        <f>IF(G21="","",INDEX('様式1'!$C$20:$C$99,MATCH('様式２'!$M21,'様式1'!$IP$20:$IP$99,0)))</f>
      </c>
      <c r="I21" s="120"/>
      <c r="J21" s="121"/>
      <c r="K21" s="70" t="str">
        <f t="shared" si="0"/>
        <v>1</v>
      </c>
      <c r="L21" s="70" t="str">
        <f t="shared" si="1"/>
        <v>1</v>
      </c>
      <c r="M21" s="70" t="str">
        <f t="shared" si="2"/>
        <v>1</v>
      </c>
    </row>
    <row r="22" spans="1:13" s="70" customFormat="1" ht="14.25">
      <c r="A22" s="95"/>
      <c r="B22" s="96" t="s">
        <v>113</v>
      </c>
      <c r="C22" s="97"/>
      <c r="D22" s="98">
        <f>IF(C22="","",INDEX('様式1'!$C$20:$C$99,MATCH('様式２'!$K22,'様式1'!$IP$20:$IP$99,0)))</f>
      </c>
      <c r="E22" s="99"/>
      <c r="F22" s="98">
        <f>IF(E22="","",INDEX('様式1'!$C$20:$C$99,MATCH('様式２'!$L22,'様式1'!$IP$20:$IP$99,0)))</f>
      </c>
      <c r="G22" s="99"/>
      <c r="H22" s="98">
        <f>IF(G22="","",INDEX('様式1'!$C$20:$C$99,MATCH('様式２'!$M22,'様式1'!$IP$20:$IP$99,0)))</f>
      </c>
      <c r="I22" s="120"/>
      <c r="J22" s="121"/>
      <c r="K22" s="70" t="str">
        <f t="shared" si="0"/>
        <v>1</v>
      </c>
      <c r="L22" s="70" t="str">
        <f t="shared" si="1"/>
        <v>1</v>
      </c>
      <c r="M22" s="70" t="str">
        <f t="shared" si="2"/>
        <v>1</v>
      </c>
    </row>
    <row r="23" spans="1:13" s="70" customFormat="1" ht="14.25">
      <c r="A23" s="95"/>
      <c r="B23" s="96" t="s">
        <v>114</v>
      </c>
      <c r="C23" s="97"/>
      <c r="D23" s="98">
        <f>IF(C23="","",INDEX('様式1'!$C$20:$C$99,MATCH('様式２'!$K23,'様式1'!$IP$20:$IP$99,0)))</f>
      </c>
      <c r="E23" s="99"/>
      <c r="F23" s="98">
        <f>IF(E23="","",INDEX('様式1'!$C$20:$C$99,MATCH('様式２'!$L23,'様式1'!$IP$20:$IP$99,0)))</f>
      </c>
      <c r="G23" s="99"/>
      <c r="H23" s="98">
        <f>IF(G23="","",INDEX('様式1'!$C$20:$C$99,MATCH('様式２'!$M23,'様式1'!$IP$20:$IP$99,0)))</f>
      </c>
      <c r="I23" s="120"/>
      <c r="J23" s="121"/>
      <c r="K23" s="70" t="str">
        <f t="shared" si="0"/>
        <v>1</v>
      </c>
      <c r="L23" s="70" t="str">
        <f t="shared" si="1"/>
        <v>1</v>
      </c>
      <c r="M23" s="70" t="str">
        <f t="shared" si="2"/>
        <v>1</v>
      </c>
    </row>
    <row r="24" spans="1:13" s="70" customFormat="1" ht="14.25">
      <c r="A24" s="95"/>
      <c r="B24" s="96" t="s">
        <v>115</v>
      </c>
      <c r="C24" s="97"/>
      <c r="D24" s="98">
        <f>IF(C24="","",INDEX('様式1'!$C$20:$C$99,MATCH('様式２'!$K24,'様式1'!$IP$20:$IP$99,0)))</f>
      </c>
      <c r="E24" s="99"/>
      <c r="F24" s="98">
        <f>IF(E24="","",INDEX('様式1'!$C$20:$C$99,MATCH('様式２'!$L24,'様式1'!$IP$20:$IP$99,0)))</f>
      </c>
      <c r="G24" s="99"/>
      <c r="H24" s="98">
        <f>IF(G24="","",INDEX('様式1'!$C$20:$C$99,MATCH('様式２'!$M24,'様式1'!$IP$20:$IP$99,0)))</f>
      </c>
      <c r="I24" s="120"/>
      <c r="J24" s="121"/>
      <c r="K24" s="70" t="str">
        <f t="shared" si="0"/>
        <v>1</v>
      </c>
      <c r="L24" s="70" t="str">
        <f t="shared" si="1"/>
        <v>1</v>
      </c>
      <c r="M24" s="70" t="str">
        <f t="shared" si="2"/>
        <v>1</v>
      </c>
    </row>
    <row r="25" spans="1:13" s="70" customFormat="1" ht="14.25">
      <c r="A25" s="95"/>
      <c r="B25" s="96" t="s">
        <v>116</v>
      </c>
      <c r="C25" s="97"/>
      <c r="D25" s="98">
        <f>IF(C25="","",INDEX('様式1'!$C$20:$C$99,MATCH('様式２'!$K25,'様式1'!$IP$20:$IP$99,0)))</f>
      </c>
      <c r="E25" s="99"/>
      <c r="F25" s="98">
        <f>IF(E25="","",INDEX('様式1'!$C$20:$C$99,MATCH('様式２'!$L25,'様式1'!$IP$20:$IP$99,0)))</f>
      </c>
      <c r="G25" s="99"/>
      <c r="H25" s="98">
        <f>IF(G25="","",INDEX('様式1'!$C$20:$C$99,MATCH('様式２'!$M25,'様式1'!$IP$20:$IP$99,0)))</f>
      </c>
      <c r="I25" s="120"/>
      <c r="J25" s="121"/>
      <c r="K25" s="70" t="str">
        <f t="shared" si="0"/>
        <v>1</v>
      </c>
      <c r="L25" s="70" t="str">
        <f t="shared" si="1"/>
        <v>1</v>
      </c>
      <c r="M25" s="70" t="str">
        <f t="shared" si="2"/>
        <v>1</v>
      </c>
    </row>
    <row r="26" spans="1:13" s="70" customFormat="1" ht="14.25">
      <c r="A26" s="95"/>
      <c r="B26" s="96" t="s">
        <v>117</v>
      </c>
      <c r="C26" s="97"/>
      <c r="D26" s="98">
        <f>IF(C26="","",INDEX('様式1'!$C$20:$C$99,MATCH('様式２'!$K26,'様式1'!$IP$20:$IP$99,0)))</f>
      </c>
      <c r="E26" s="99"/>
      <c r="F26" s="98">
        <f>IF(E26="","",INDEX('様式1'!$C$20:$C$99,MATCH('様式２'!$L26,'様式1'!$IP$20:$IP$99,0)))</f>
      </c>
      <c r="G26" s="99"/>
      <c r="H26" s="98">
        <f>IF(G26="","",INDEX('様式1'!$C$20:$C$99,MATCH('様式２'!$M26,'様式1'!$IP$20:$IP$99,0)))</f>
      </c>
      <c r="I26" s="120"/>
      <c r="J26" s="121"/>
      <c r="K26" s="70" t="str">
        <f t="shared" si="0"/>
        <v>1</v>
      </c>
      <c r="L26" s="70" t="str">
        <f t="shared" si="1"/>
        <v>1</v>
      </c>
      <c r="M26" s="70" t="str">
        <f t="shared" si="2"/>
        <v>1</v>
      </c>
    </row>
    <row r="27" spans="1:13" s="70" customFormat="1" ht="14.25">
      <c r="A27" s="95"/>
      <c r="B27" s="96" t="s">
        <v>118</v>
      </c>
      <c r="C27" s="97"/>
      <c r="D27" s="98">
        <f>IF(C27="","",INDEX('様式1'!$C$20:$C$99,MATCH('様式２'!$K27,'様式1'!$IP$20:$IP$99,0)))</f>
      </c>
      <c r="E27" s="99"/>
      <c r="F27" s="98">
        <f>IF(E27="","",INDEX('様式1'!$C$20:$C$99,MATCH('様式２'!$L27,'様式1'!$IP$20:$IP$99,0)))</f>
      </c>
      <c r="G27" s="99"/>
      <c r="H27" s="98">
        <f>IF(G27="","",INDEX('様式1'!$C$20:$C$99,MATCH('様式２'!$M27,'様式1'!$IP$20:$IP$99,0)))</f>
      </c>
      <c r="I27" s="120"/>
      <c r="J27" s="121"/>
      <c r="K27" s="70" t="str">
        <f t="shared" si="0"/>
        <v>1</v>
      </c>
      <c r="L27" s="70" t="str">
        <f t="shared" si="1"/>
        <v>1</v>
      </c>
      <c r="M27" s="70" t="str">
        <f t="shared" si="2"/>
        <v>1</v>
      </c>
    </row>
    <row r="28" spans="1:13" s="70" customFormat="1" ht="14.25">
      <c r="A28" s="95"/>
      <c r="B28" s="96" t="s">
        <v>119</v>
      </c>
      <c r="C28" s="97"/>
      <c r="D28" s="98">
        <f>IF(C28="","",INDEX('様式1'!$C$20:$C$99,MATCH('様式２'!$K28,'様式1'!$IP$20:$IP$99,0)))</f>
      </c>
      <c r="E28" s="99"/>
      <c r="F28" s="98">
        <f>IF(E28="","",INDEX('様式1'!$C$20:$C$99,MATCH('様式２'!$L28,'様式1'!$IP$20:$IP$99,0)))</f>
      </c>
      <c r="G28" s="99"/>
      <c r="H28" s="98">
        <f>IF(G28="","",INDEX('様式1'!$C$20:$C$99,MATCH('様式２'!$M28,'様式1'!$IP$20:$IP$99,0)))</f>
      </c>
      <c r="I28" s="120"/>
      <c r="J28" s="121"/>
      <c r="K28" s="70" t="str">
        <f t="shared" si="0"/>
        <v>1</v>
      </c>
      <c r="L28" s="70" t="str">
        <f t="shared" si="1"/>
        <v>1</v>
      </c>
      <c r="M28" s="70" t="str">
        <f t="shared" si="2"/>
        <v>1</v>
      </c>
    </row>
    <row r="29" spans="1:13" s="70" customFormat="1" ht="15">
      <c r="A29" s="100"/>
      <c r="B29" s="101" t="s">
        <v>120</v>
      </c>
      <c r="C29" s="102"/>
      <c r="D29" s="103">
        <f>IF(C29="","",INDEX('様式1'!$C$20:$C$99,MATCH('様式２'!$K29,'様式1'!$IP$20:$IP$99,0)))</f>
      </c>
      <c r="E29" s="104"/>
      <c r="F29" s="103">
        <f>IF(E29="","",INDEX('様式1'!$C$20:$C$99,MATCH('様式２'!$L29,'様式1'!$IP$20:$IP$99,0)))</f>
      </c>
      <c r="G29" s="104"/>
      <c r="H29" s="103">
        <f>IF(G29="","",INDEX('様式1'!$C$20:$C$99,MATCH('様式２'!$M29,'様式1'!$IP$20:$IP$99,0)))</f>
      </c>
      <c r="I29" s="120"/>
      <c r="J29" s="121"/>
      <c r="K29" s="70" t="str">
        <f t="shared" si="0"/>
        <v>1</v>
      </c>
      <c r="L29" s="70" t="str">
        <f t="shared" si="1"/>
        <v>1</v>
      </c>
      <c r="M29" s="70" t="str">
        <f t="shared" si="2"/>
        <v>1</v>
      </c>
    </row>
    <row r="30" spans="1:13" s="70" customFormat="1" ht="15">
      <c r="A30" s="105" t="s">
        <v>121</v>
      </c>
      <c r="B30" s="91" t="s">
        <v>100</v>
      </c>
      <c r="C30" s="92"/>
      <c r="D30" s="93">
        <f>IF(C30="","",INDEX('様式1'!$C$20:$C$99,MATCH('様式２'!$K30,'様式1'!$IP$20:$IP$99,0)))</f>
      </c>
      <c r="E30" s="94"/>
      <c r="F30" s="93">
        <f>IF(E30="","",INDEX('様式1'!$C$20:$C$99,MATCH('様式２'!$L30,'様式1'!$IP$20:$IP$99,0)))</f>
      </c>
      <c r="G30" s="94"/>
      <c r="H30" s="93">
        <f>IF(G30="","",INDEX('様式1'!$C$20:$C$99,MATCH('様式２'!$M30,'様式1'!$IP$20:$IP$99,0)))</f>
      </c>
      <c r="I30" s="120"/>
      <c r="J30" s="121"/>
      <c r="K30" s="70" t="str">
        <f aca="true" t="shared" si="3" ref="K30:K51">2&amp;C30</f>
        <v>2</v>
      </c>
      <c r="L30" s="70" t="str">
        <f aca="true" t="shared" si="4" ref="L30:L51">2&amp;E30</f>
        <v>2</v>
      </c>
      <c r="M30" s="70" t="str">
        <f aca="true" t="shared" si="5" ref="M30:M51">2&amp;G30</f>
        <v>2</v>
      </c>
    </row>
    <row r="31" spans="1:13" s="70" customFormat="1" ht="14.25">
      <c r="A31" s="106"/>
      <c r="B31" s="96" t="s">
        <v>101</v>
      </c>
      <c r="C31" s="97"/>
      <c r="D31" s="98">
        <f>IF(C31="","",INDEX('様式1'!$C$20:$C$99,MATCH('様式２'!$K31,'様式1'!$IP$20:$IP$99,0)))</f>
      </c>
      <c r="E31" s="99"/>
      <c r="F31" s="98">
        <f>IF(E31="","",INDEX('様式1'!$C$20:$C$99,MATCH('様式２'!$L31,'様式1'!$IP$20:$IP$99,0)))</f>
      </c>
      <c r="G31" s="99"/>
      <c r="H31" s="98">
        <f>IF(G31="","",INDEX('様式1'!$C$20:$C$99,MATCH('様式２'!$M31,'様式1'!$IP$20:$IP$99,0)))</f>
      </c>
      <c r="I31" s="120"/>
      <c r="J31" s="121"/>
      <c r="K31" s="70" t="str">
        <f t="shared" si="3"/>
        <v>2</v>
      </c>
      <c r="L31" s="70" t="str">
        <f t="shared" si="4"/>
        <v>2</v>
      </c>
      <c r="M31" s="70" t="str">
        <f t="shared" si="5"/>
        <v>2</v>
      </c>
    </row>
    <row r="32" spans="1:13" s="70" customFormat="1" ht="14.25">
      <c r="A32" s="106"/>
      <c r="B32" s="96" t="s">
        <v>102</v>
      </c>
      <c r="C32" s="107"/>
      <c r="D32" s="98">
        <f>IF(C32="","",INDEX('様式1'!$C$20:$C$99,MATCH('様式２'!$K32,'様式1'!$IP$20:$IP$99,0)))</f>
      </c>
      <c r="E32" s="108"/>
      <c r="F32" s="98">
        <f>IF(E32="","",INDEX('様式1'!$C$20:$C$99,MATCH('様式２'!$L32,'様式1'!$IP$20:$IP$99,0)))</f>
      </c>
      <c r="G32" s="108"/>
      <c r="H32" s="98">
        <f>IF(G32="","",INDEX('様式1'!$C$20:$C$99,MATCH('様式２'!$M32,'様式1'!$IP$20:$IP$99,0)))</f>
      </c>
      <c r="I32" s="120"/>
      <c r="J32" s="121"/>
      <c r="K32" s="70" t="str">
        <f t="shared" si="3"/>
        <v>2</v>
      </c>
      <c r="L32" s="70" t="str">
        <f t="shared" si="4"/>
        <v>2</v>
      </c>
      <c r="M32" s="70" t="str">
        <f t="shared" si="5"/>
        <v>2</v>
      </c>
    </row>
    <row r="33" spans="1:13" s="70" customFormat="1" ht="14.25">
      <c r="A33" s="106"/>
      <c r="B33" s="96" t="s">
        <v>103</v>
      </c>
      <c r="C33" s="97"/>
      <c r="D33" s="98">
        <f>IF(C33="","",INDEX('様式1'!$C$20:$C$99,MATCH('様式２'!$K33,'様式1'!$IP$20:$IP$99,0)))</f>
      </c>
      <c r="E33" s="99"/>
      <c r="F33" s="98">
        <f>IF(E33="","",INDEX('様式1'!$C$20:$C$99,MATCH('様式２'!$L33,'様式1'!$IP$20:$IP$99,0)))</f>
      </c>
      <c r="G33" s="99"/>
      <c r="H33" s="98">
        <f>IF(G33="","",INDEX('様式1'!$C$20:$C$99,MATCH('様式２'!$M33,'様式1'!$IP$20:$IP$99,0)))</f>
      </c>
      <c r="I33" s="120"/>
      <c r="J33" s="121"/>
      <c r="K33" s="70" t="str">
        <f t="shared" si="3"/>
        <v>2</v>
      </c>
      <c r="L33" s="70" t="str">
        <f t="shared" si="4"/>
        <v>2</v>
      </c>
      <c r="M33" s="70" t="str">
        <f t="shared" si="5"/>
        <v>2</v>
      </c>
    </row>
    <row r="34" spans="1:13" s="70" customFormat="1" ht="14.25">
      <c r="A34" s="106"/>
      <c r="B34" s="96" t="s">
        <v>104</v>
      </c>
      <c r="C34" s="97"/>
      <c r="D34" s="98">
        <f>IF(C34="","",INDEX('様式1'!$C$20:$C$99,MATCH('様式２'!$K34,'様式1'!$IP$20:$IP$99,0)))</f>
      </c>
      <c r="E34" s="99"/>
      <c r="F34" s="98">
        <f>IF(E34="","",INDEX('様式1'!$C$20:$C$99,MATCH('様式２'!$L34,'様式1'!$IP$20:$IP$99,0)))</f>
      </c>
      <c r="G34" s="99"/>
      <c r="H34" s="98">
        <f>IF(G34="","",INDEX('様式1'!$C$20:$C$99,MATCH('様式２'!$M34,'様式1'!$IP$20:$IP$99,0)))</f>
      </c>
      <c r="I34" s="120"/>
      <c r="J34" s="121"/>
      <c r="K34" s="70" t="str">
        <f t="shared" si="3"/>
        <v>2</v>
      </c>
      <c r="L34" s="70" t="str">
        <f t="shared" si="4"/>
        <v>2</v>
      </c>
      <c r="M34" s="70" t="str">
        <f t="shared" si="5"/>
        <v>2</v>
      </c>
    </row>
    <row r="35" spans="1:13" s="70" customFormat="1" ht="14.25">
      <c r="A35" s="106"/>
      <c r="B35" s="96" t="s">
        <v>122</v>
      </c>
      <c r="C35" s="107"/>
      <c r="D35" s="98">
        <f>IF(C35="","",INDEX('様式1'!$C$20:$C$99,MATCH('様式２'!$K35,'様式1'!$IP$20:$IP$99,0)))</f>
      </c>
      <c r="E35" s="108"/>
      <c r="F35" s="98">
        <f>IF(E35="","",INDEX('様式1'!$C$20:$C$99,MATCH('様式２'!$L35,'様式1'!$IP$20:$IP$99,0)))</f>
      </c>
      <c r="G35" s="108"/>
      <c r="H35" s="98">
        <f>IF(G35="","",INDEX('様式1'!$C$20:$C$99,MATCH('様式２'!$M35,'様式1'!$IP$20:$IP$99,0)))</f>
      </c>
      <c r="I35" s="120"/>
      <c r="J35" s="121"/>
      <c r="K35" s="70" t="str">
        <f t="shared" si="3"/>
        <v>2</v>
      </c>
      <c r="L35" s="70" t="str">
        <f t="shared" si="4"/>
        <v>2</v>
      </c>
      <c r="M35" s="70" t="str">
        <f t="shared" si="5"/>
        <v>2</v>
      </c>
    </row>
    <row r="36" spans="1:13" s="70" customFormat="1" ht="14.25">
      <c r="A36" s="106"/>
      <c r="B36" s="96" t="s">
        <v>123</v>
      </c>
      <c r="C36" s="97"/>
      <c r="D36" s="98">
        <f>IF(C36="","",INDEX('様式1'!$C$20:$C$99,MATCH('様式２'!$K36,'様式1'!$IP$20:$IP$99,0)))</f>
      </c>
      <c r="E36" s="99"/>
      <c r="F36" s="98">
        <f>IF(E36="","",INDEX('様式1'!$C$20:$C$99,MATCH('様式２'!$L36,'様式1'!$IP$20:$IP$99,0)))</f>
      </c>
      <c r="G36" s="99"/>
      <c r="H36" s="98">
        <f>IF(G36="","",INDEX('様式1'!$C$20:$C$99,MATCH('様式２'!$M36,'様式1'!$IP$20:$IP$99,0)))</f>
      </c>
      <c r="I36" s="120"/>
      <c r="J36" s="121"/>
      <c r="K36" s="70" t="str">
        <f t="shared" si="3"/>
        <v>2</v>
      </c>
      <c r="L36" s="70" t="str">
        <f t="shared" si="4"/>
        <v>2</v>
      </c>
      <c r="M36" s="70" t="str">
        <f t="shared" si="5"/>
        <v>2</v>
      </c>
    </row>
    <row r="37" spans="1:13" s="70" customFormat="1" ht="14.25">
      <c r="A37" s="106"/>
      <c r="B37" s="96" t="s">
        <v>107</v>
      </c>
      <c r="C37" s="107"/>
      <c r="D37" s="98">
        <f>IF(C37="","",INDEX('様式1'!$C$20:$C$99,MATCH('様式２'!$K37,'様式1'!$IP$20:$IP$99,0)))</f>
      </c>
      <c r="E37" s="108"/>
      <c r="F37" s="98">
        <f>IF(E37="","",INDEX('様式1'!$C$20:$C$99,MATCH('様式２'!$L37,'様式1'!$IP$20:$IP$99,0)))</f>
      </c>
      <c r="G37" s="108"/>
      <c r="H37" s="98">
        <f>IF(G37="","",INDEX('様式1'!$C$20:$C$99,MATCH('様式２'!$M37,'様式1'!$IP$20:$IP$99,0)))</f>
      </c>
      <c r="I37" s="120"/>
      <c r="J37" s="121"/>
      <c r="K37" s="70" t="str">
        <f t="shared" si="3"/>
        <v>2</v>
      </c>
      <c r="L37" s="70" t="str">
        <f t="shared" si="4"/>
        <v>2</v>
      </c>
      <c r="M37" s="70" t="str">
        <f t="shared" si="5"/>
        <v>2</v>
      </c>
    </row>
    <row r="38" spans="1:13" s="70" customFormat="1" ht="14.25">
      <c r="A38" s="106"/>
      <c r="B38" s="96" t="s">
        <v>124</v>
      </c>
      <c r="C38" s="97"/>
      <c r="D38" s="98">
        <f>IF(C38="","",INDEX('様式1'!$C$20:$C$99,MATCH('様式２'!$K38,'様式1'!$IP$20:$IP$99,0)))</f>
      </c>
      <c r="E38" s="99"/>
      <c r="F38" s="98">
        <f>IF(E38="","",INDEX('様式1'!$C$20:$C$99,MATCH('様式２'!$L38,'様式1'!$IP$20:$IP$99,0)))</f>
      </c>
      <c r="G38" s="99"/>
      <c r="H38" s="98">
        <f>IF(G38="","",INDEX('様式1'!$C$20:$C$99,MATCH('様式２'!$M38,'様式1'!$IP$20:$IP$99,0)))</f>
      </c>
      <c r="I38" s="120"/>
      <c r="J38" s="121"/>
      <c r="K38" s="70" t="str">
        <f t="shared" si="3"/>
        <v>2</v>
      </c>
      <c r="L38" s="70" t="str">
        <f t="shared" si="4"/>
        <v>2</v>
      </c>
      <c r="M38" s="70" t="str">
        <f t="shared" si="5"/>
        <v>2</v>
      </c>
    </row>
    <row r="39" spans="1:13" s="70" customFormat="1" ht="14.25">
      <c r="A39" s="106"/>
      <c r="B39" s="96" t="s">
        <v>110</v>
      </c>
      <c r="C39" s="97"/>
      <c r="D39" s="98">
        <f>IF(C39="","",INDEX('様式1'!$C$20:$C$99,MATCH('様式２'!$K39,'様式1'!$IP$20:$IP$99,0)))</f>
      </c>
      <c r="E39" s="99"/>
      <c r="F39" s="98">
        <f>IF(E39="","",INDEX('様式1'!$C$20:$C$99,MATCH('様式２'!$L39,'様式1'!$IP$20:$IP$99,0)))</f>
      </c>
      <c r="G39" s="99"/>
      <c r="H39" s="98">
        <f>IF(G39="","",INDEX('様式1'!$C$20:$C$99,MATCH('様式２'!$M39,'様式1'!$IP$20:$IP$99,0)))</f>
      </c>
      <c r="I39" s="120"/>
      <c r="J39" s="121"/>
      <c r="K39" s="70" t="str">
        <f t="shared" si="3"/>
        <v>2</v>
      </c>
      <c r="L39" s="70" t="str">
        <f t="shared" si="4"/>
        <v>2</v>
      </c>
      <c r="M39" s="70" t="str">
        <f t="shared" si="5"/>
        <v>2</v>
      </c>
    </row>
    <row r="40" spans="1:13" s="70" customFormat="1" ht="14.25">
      <c r="A40" s="106"/>
      <c r="B40" s="96"/>
      <c r="C40" s="97"/>
      <c r="D40" s="98">
        <f>IF(C40="","",INDEX('様式1'!$C$20:$C$99,MATCH('様式２'!$K40,'様式1'!$IP$20:$IP$99,0)))</f>
      </c>
      <c r="E40" s="99"/>
      <c r="F40" s="98">
        <f>IF(E40="","",INDEX('様式1'!$C$20:$C$99,MATCH('様式２'!$L40,'様式1'!$IP$20:$IP$99,0)))</f>
      </c>
      <c r="G40" s="99"/>
      <c r="H40" s="98">
        <f>IF(G40="","",INDEX('様式1'!$C$20:$C$99,MATCH('様式２'!$M40,'様式1'!$IP$20:$IP$99,0)))</f>
      </c>
      <c r="I40" s="120"/>
      <c r="J40" s="121"/>
      <c r="K40" s="70" t="str">
        <f t="shared" si="3"/>
        <v>2</v>
      </c>
      <c r="L40" s="70" t="str">
        <f t="shared" si="4"/>
        <v>2</v>
      </c>
      <c r="M40" s="70" t="str">
        <f t="shared" si="5"/>
        <v>2</v>
      </c>
    </row>
    <row r="41" spans="1:13" s="70" customFormat="1" ht="14.25">
      <c r="A41" s="106"/>
      <c r="B41" s="96" t="s">
        <v>111</v>
      </c>
      <c r="C41" s="107"/>
      <c r="D41" s="98">
        <f>IF(C41="","",INDEX('様式1'!$C$20:$C$99,MATCH('様式２'!$K41,'様式1'!$IP$20:$IP$99,0)))</f>
      </c>
      <c r="E41" s="108"/>
      <c r="F41" s="98">
        <f>IF(E41="","",INDEX('様式1'!$C$20:$C$99,MATCH('様式２'!$L41,'様式1'!$IP$20:$IP$99,0)))</f>
      </c>
      <c r="G41" s="108"/>
      <c r="H41" s="98">
        <f>IF(G41="","",INDEX('様式1'!$C$20:$C$99,MATCH('様式２'!$M41,'様式1'!$IP$20:$IP$99,0)))</f>
      </c>
      <c r="I41" s="120"/>
      <c r="J41" s="121"/>
      <c r="K41" s="70" t="str">
        <f t="shared" si="3"/>
        <v>2</v>
      </c>
      <c r="L41" s="70" t="str">
        <f t="shared" si="4"/>
        <v>2</v>
      </c>
      <c r="M41" s="70" t="str">
        <f t="shared" si="5"/>
        <v>2</v>
      </c>
    </row>
    <row r="42" spans="1:13" s="70" customFormat="1" ht="14.25">
      <c r="A42" s="106"/>
      <c r="B42" s="96"/>
      <c r="C42" s="97"/>
      <c r="D42" s="98">
        <f>IF(C42="","",INDEX('様式1'!$C$20:$C$99,MATCH('様式２'!$K42,'様式1'!$IP$20:$IP$99,0)))</f>
      </c>
      <c r="E42" s="99"/>
      <c r="F42" s="98">
        <f>IF(E42="","",INDEX('様式1'!$C$20:$C$99,MATCH('様式２'!$L42,'様式1'!$IP$20:$IP$99,0)))</f>
      </c>
      <c r="G42" s="99"/>
      <c r="H42" s="98">
        <f>IF(G42="","",INDEX('様式1'!$C$20:$C$99,MATCH('様式２'!$M42,'様式1'!$IP$20:$IP$99,0)))</f>
      </c>
      <c r="I42" s="120"/>
      <c r="J42" s="121"/>
      <c r="K42" s="70" t="str">
        <f t="shared" si="3"/>
        <v>2</v>
      </c>
      <c r="L42" s="70" t="str">
        <f t="shared" si="4"/>
        <v>2</v>
      </c>
      <c r="M42" s="70" t="str">
        <f t="shared" si="5"/>
        <v>2</v>
      </c>
    </row>
    <row r="43" spans="1:13" s="70" customFormat="1" ht="14.25">
      <c r="A43" s="106"/>
      <c r="B43" s="96" t="s">
        <v>112</v>
      </c>
      <c r="C43" s="97"/>
      <c r="D43" s="98">
        <f>IF(C43="","",INDEX('様式1'!$C$20:$C$99,MATCH('様式２'!$K43,'様式1'!$IP$20:$IP$99,0)))</f>
      </c>
      <c r="E43" s="99"/>
      <c r="F43" s="98">
        <f>IF(E43="","",INDEX('様式1'!$C$20:$C$99,MATCH('様式２'!$L43,'様式1'!$IP$20:$IP$99,0)))</f>
      </c>
      <c r="G43" s="99"/>
      <c r="H43" s="98">
        <f>IF(G43="","",INDEX('様式1'!$C$20:$C$99,MATCH('様式２'!$M43,'様式1'!$IP$20:$IP$99,0)))</f>
      </c>
      <c r="I43" s="120"/>
      <c r="J43" s="121"/>
      <c r="K43" s="70" t="str">
        <f t="shared" si="3"/>
        <v>2</v>
      </c>
      <c r="L43" s="70" t="str">
        <f t="shared" si="4"/>
        <v>2</v>
      </c>
      <c r="M43" s="70" t="str">
        <f t="shared" si="5"/>
        <v>2</v>
      </c>
    </row>
    <row r="44" spans="1:13" s="70" customFormat="1" ht="14.25">
      <c r="A44" s="106"/>
      <c r="B44" s="96" t="s">
        <v>113</v>
      </c>
      <c r="C44" s="97"/>
      <c r="D44" s="98">
        <f>IF(C44="","",INDEX('様式1'!$C$20:$C$99,MATCH('様式２'!$K44,'様式1'!$IP$20:$IP$99,0)))</f>
      </c>
      <c r="E44" s="99"/>
      <c r="F44" s="98">
        <f>IF(E44="","",INDEX('様式1'!$C$20:$C$99,MATCH('様式２'!$L44,'様式1'!$IP$20:$IP$99,0)))</f>
      </c>
      <c r="G44" s="99"/>
      <c r="H44" s="98">
        <f>IF(G44="","",INDEX('様式1'!$C$20:$C$99,MATCH('様式２'!$M44,'様式1'!$IP$20:$IP$99,0)))</f>
      </c>
      <c r="I44" s="120"/>
      <c r="J44" s="121"/>
      <c r="K44" s="70" t="str">
        <f t="shared" si="3"/>
        <v>2</v>
      </c>
      <c r="L44" s="70" t="str">
        <f t="shared" si="4"/>
        <v>2</v>
      </c>
      <c r="M44" s="70" t="str">
        <f t="shared" si="5"/>
        <v>2</v>
      </c>
    </row>
    <row r="45" spans="1:13" s="70" customFormat="1" ht="14.25">
      <c r="A45" s="106"/>
      <c r="B45" s="96" t="s">
        <v>114</v>
      </c>
      <c r="C45" s="97"/>
      <c r="D45" s="98">
        <f>IF(C45="","",INDEX('様式1'!$C$20:$C$99,MATCH('様式２'!$K45,'様式1'!$IP$20:$IP$99,0)))</f>
      </c>
      <c r="E45" s="99"/>
      <c r="F45" s="98">
        <f>IF(E45="","",INDEX('様式1'!$C$20:$C$99,MATCH('様式２'!$L45,'様式1'!$IP$20:$IP$99,0)))</f>
      </c>
      <c r="G45" s="99"/>
      <c r="H45" s="98">
        <f>IF(G45="","",INDEX('様式1'!$C$20:$C$99,MATCH('様式２'!$M45,'様式1'!$IP$20:$IP$99,0)))</f>
      </c>
      <c r="I45" s="120"/>
      <c r="J45" s="121"/>
      <c r="K45" s="70" t="str">
        <f t="shared" si="3"/>
        <v>2</v>
      </c>
      <c r="L45" s="70" t="str">
        <f t="shared" si="4"/>
        <v>2</v>
      </c>
      <c r="M45" s="70" t="str">
        <f t="shared" si="5"/>
        <v>2</v>
      </c>
    </row>
    <row r="46" spans="1:13" s="70" customFormat="1" ht="14.25">
      <c r="A46" s="106"/>
      <c r="B46" s="96" t="s">
        <v>115</v>
      </c>
      <c r="C46" s="97"/>
      <c r="D46" s="98">
        <f>IF(C46="","",INDEX('様式1'!$C$20:$C$99,MATCH('様式２'!$K46,'様式1'!$IP$20:$IP$99,0)))</f>
      </c>
      <c r="E46" s="99"/>
      <c r="F46" s="98">
        <f>IF(E46="","",INDEX('様式1'!$C$20:$C$99,MATCH('様式２'!$L46,'様式1'!$IP$20:$IP$99,0)))</f>
      </c>
      <c r="G46" s="99"/>
      <c r="H46" s="98">
        <f>IF(G46="","",INDEX('様式1'!$C$20:$C$99,MATCH('様式２'!$M46,'様式1'!$IP$20:$IP$99,0)))</f>
      </c>
      <c r="I46" s="120"/>
      <c r="J46" s="121"/>
      <c r="K46" s="70" t="str">
        <f t="shared" si="3"/>
        <v>2</v>
      </c>
      <c r="L46" s="70" t="str">
        <f t="shared" si="4"/>
        <v>2</v>
      </c>
      <c r="M46" s="70" t="str">
        <f t="shared" si="5"/>
        <v>2</v>
      </c>
    </row>
    <row r="47" spans="1:13" s="70" customFormat="1" ht="14.25">
      <c r="A47" s="106"/>
      <c r="B47" s="96" t="s">
        <v>116</v>
      </c>
      <c r="C47" s="97"/>
      <c r="D47" s="98">
        <f>IF(C47="","",INDEX('様式1'!$C$20:$C$99,MATCH('様式２'!$K47,'様式1'!$IP$20:$IP$99,0)))</f>
      </c>
      <c r="E47" s="99"/>
      <c r="F47" s="98">
        <f>IF(E47="","",INDEX('様式1'!$C$20:$C$99,MATCH('様式２'!$L47,'様式1'!$IP$20:$IP$99,0)))</f>
      </c>
      <c r="G47" s="99"/>
      <c r="H47" s="98">
        <f>IF(G47="","",INDEX('様式1'!$C$20:$C$99,MATCH('様式２'!$M47,'様式1'!$IP$20:$IP$99,0)))</f>
      </c>
      <c r="I47" s="120"/>
      <c r="J47" s="121"/>
      <c r="K47" s="70" t="str">
        <f t="shared" si="3"/>
        <v>2</v>
      </c>
      <c r="L47" s="70" t="str">
        <f t="shared" si="4"/>
        <v>2</v>
      </c>
      <c r="M47" s="70" t="str">
        <f t="shared" si="5"/>
        <v>2</v>
      </c>
    </row>
    <row r="48" spans="1:13" s="70" customFormat="1" ht="14.25">
      <c r="A48" s="106"/>
      <c r="B48" s="96" t="s">
        <v>117</v>
      </c>
      <c r="C48" s="97"/>
      <c r="D48" s="98">
        <f>IF(C48="","",INDEX('様式1'!$C$20:$C$99,MATCH('様式２'!$K48,'様式1'!$IP$20:$IP$99,0)))</f>
      </c>
      <c r="E48" s="99"/>
      <c r="F48" s="98">
        <f>IF(E48="","",INDEX('様式1'!$C$20:$C$99,MATCH('様式２'!$L48,'様式1'!$IP$20:$IP$99,0)))</f>
      </c>
      <c r="G48" s="99"/>
      <c r="H48" s="98">
        <f>IF(G48="","",INDEX('様式1'!$C$20:$C$99,MATCH('様式２'!$M48,'様式1'!$IP$20:$IP$99,0)))</f>
      </c>
      <c r="I48" s="120"/>
      <c r="J48" s="121"/>
      <c r="K48" s="70" t="str">
        <f t="shared" si="3"/>
        <v>2</v>
      </c>
      <c r="L48" s="70" t="str">
        <f t="shared" si="4"/>
        <v>2</v>
      </c>
      <c r="M48" s="70" t="str">
        <f t="shared" si="5"/>
        <v>2</v>
      </c>
    </row>
    <row r="49" spans="1:13" ht="14.25">
      <c r="A49" s="106"/>
      <c r="B49" s="96" t="s">
        <v>118</v>
      </c>
      <c r="C49" s="97"/>
      <c r="D49" s="98">
        <f>IF(C49="","",INDEX('様式1'!$C$20:$C$99,MATCH('様式２'!$K49,'様式1'!$IP$20:$IP$99,0)))</f>
      </c>
      <c r="E49" s="99"/>
      <c r="F49" s="98">
        <f>IF(E49="","",INDEX('様式1'!$C$20:$C$99,MATCH('様式２'!$L49,'様式1'!$IP$20:$IP$99,0)))</f>
      </c>
      <c r="G49" s="99"/>
      <c r="H49" s="98">
        <f>IF(G49="","",INDEX('様式1'!$C$20:$C$99,MATCH('様式２'!$M49,'様式1'!$IP$20:$IP$99,0)))</f>
      </c>
      <c r="I49" s="120"/>
      <c r="J49" s="121"/>
      <c r="K49" s="70" t="str">
        <f t="shared" si="3"/>
        <v>2</v>
      </c>
      <c r="L49" s="70" t="str">
        <f t="shared" si="4"/>
        <v>2</v>
      </c>
      <c r="M49" s="70" t="str">
        <f t="shared" si="5"/>
        <v>2</v>
      </c>
    </row>
    <row r="50" spans="1:13" ht="14.25">
      <c r="A50" s="106"/>
      <c r="B50" s="96" t="s">
        <v>119</v>
      </c>
      <c r="C50" s="97"/>
      <c r="D50" s="98">
        <f>IF(C50="","",INDEX('様式1'!$C$20:$C$99,MATCH('様式２'!$K50,'様式1'!$IP$20:$IP$99,0)))</f>
      </c>
      <c r="E50" s="99"/>
      <c r="F50" s="98">
        <f>IF(E50="","",INDEX('様式1'!$C$20:$C$99,MATCH('様式２'!$L50,'様式1'!$IP$20:$IP$99,0)))</f>
      </c>
      <c r="G50" s="99"/>
      <c r="H50" s="98">
        <f>IF(G50="","",INDEX('様式1'!$C$20:$C$99,MATCH('様式２'!$M50,'様式1'!$IP$20:$IP$99,0)))</f>
      </c>
      <c r="I50" s="120"/>
      <c r="J50" s="121"/>
      <c r="K50" s="70" t="str">
        <f t="shared" si="3"/>
        <v>2</v>
      </c>
      <c r="L50" s="70" t="str">
        <f t="shared" si="4"/>
        <v>2</v>
      </c>
      <c r="M50" s="70" t="str">
        <f t="shared" si="5"/>
        <v>2</v>
      </c>
    </row>
    <row r="51" spans="1:13" ht="15">
      <c r="A51" s="109"/>
      <c r="B51" s="101" t="s">
        <v>125</v>
      </c>
      <c r="C51" s="97"/>
      <c r="D51" s="98">
        <f>IF(C51="","",INDEX('様式1'!$C$20:$C$99,MATCH('様式２'!$K51,'様式1'!$IP$20:$IP$99,0)))</f>
      </c>
      <c r="E51" s="99"/>
      <c r="F51" s="98">
        <f>IF(E51="","",INDEX('様式1'!$C$20:$C$99,MATCH('様式２'!$L51,'様式1'!$IP$20:$IP$99,0)))</f>
      </c>
      <c r="G51" s="99"/>
      <c r="H51" s="98">
        <f>IF(G51="","",INDEX('様式1'!$C$20:$C$99,MATCH('様式２'!$M51,'様式1'!$IP$20:$IP$99,0)))</f>
      </c>
      <c r="I51" s="120"/>
      <c r="J51" s="121"/>
      <c r="K51" s="70" t="str">
        <f t="shared" si="3"/>
        <v>2</v>
      </c>
      <c r="L51" s="70" t="str">
        <f t="shared" si="4"/>
        <v>2</v>
      </c>
      <c r="M51" s="70" t="str">
        <f t="shared" si="5"/>
        <v>2</v>
      </c>
    </row>
    <row r="52" spans="1:10" ht="36.75">
      <c r="A52" s="110" t="s">
        <v>126</v>
      </c>
      <c r="B52" s="111"/>
      <c r="C52" s="112">
        <f>'様式1'!C8</f>
        <v>0</v>
      </c>
      <c r="D52" s="113"/>
      <c r="E52" s="113"/>
      <c r="F52" s="114" t="s">
        <v>127</v>
      </c>
      <c r="G52" s="115" t="s">
        <v>128</v>
      </c>
      <c r="H52" s="116">
        <f>'様式1'!C9</f>
        <v>0</v>
      </c>
      <c r="I52" s="120"/>
      <c r="J52" s="121"/>
    </row>
    <row r="53" spans="9:10" ht="13.5">
      <c r="I53" s="120"/>
      <c r="J53" s="121"/>
    </row>
    <row r="54" spans="9:10" ht="13.5">
      <c r="I54" s="120"/>
      <c r="J54" s="121"/>
    </row>
    <row r="55" spans="9:10" ht="13.5">
      <c r="I55" s="120"/>
      <c r="J55" s="121"/>
    </row>
    <row r="56" spans="9:10" ht="13.5">
      <c r="I56" s="120"/>
      <c r="J56" s="121"/>
    </row>
    <row r="57" spans="9:10" ht="13.5">
      <c r="I57" s="120"/>
      <c r="J57" s="121"/>
    </row>
  </sheetData>
  <sheetProtection sheet="1"/>
  <mergeCells count="18">
    <mergeCell ref="A1:G1"/>
    <mergeCell ref="A2:H2"/>
    <mergeCell ref="A52:B52"/>
    <mergeCell ref="C52:E52"/>
    <mergeCell ref="A5:A6"/>
    <mergeCell ref="A7:A29"/>
    <mergeCell ref="A30:A51"/>
    <mergeCell ref="B5:B6"/>
    <mergeCell ref="B17:B18"/>
    <mergeCell ref="B19:B20"/>
    <mergeCell ref="B39:B40"/>
    <mergeCell ref="B41:B42"/>
    <mergeCell ref="C5:C6"/>
    <mergeCell ref="D5:D6"/>
    <mergeCell ref="E5:E6"/>
    <mergeCell ref="F5:F6"/>
    <mergeCell ref="G5:G6"/>
    <mergeCell ref="H5:H6"/>
  </mergeCells>
  <printOptions horizontalCentered="1" verticalCentered="1"/>
  <pageMargins left="0.39" right="0.39" top="0.39" bottom="0.39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showGridLines="0" view="pageBreakPreview" zoomScale="85" zoomScaleSheetLayoutView="85" workbookViewId="0" topLeftCell="A2">
      <selection activeCell="C11" sqref="C11"/>
    </sheetView>
  </sheetViews>
  <sheetFormatPr defaultColWidth="9.00390625" defaultRowHeight="15"/>
  <cols>
    <col min="1" max="1" width="15.7109375" style="43" customWidth="1"/>
    <col min="2" max="2" width="0.71875" style="43" customWidth="1"/>
    <col min="3" max="3" width="9.7109375" style="43" bestFit="1" customWidth="1"/>
    <col min="4" max="9" width="10.140625" style="44" customWidth="1"/>
    <col min="10" max="10" width="4.8515625" style="44" hidden="1" customWidth="1"/>
    <col min="11" max="16384" width="9.00390625" style="44" customWidth="1"/>
  </cols>
  <sheetData>
    <row r="1" spans="1:9" ht="24">
      <c r="A1" s="45" t="str">
        <f>'様式1'!A1</f>
        <v>第62回徳島県高等学校総合体育大会陸上競技　参加申込書　</v>
      </c>
      <c r="B1" s="45"/>
      <c r="C1" s="45"/>
      <c r="D1" s="45"/>
      <c r="E1" s="45"/>
      <c r="F1" s="45"/>
      <c r="G1" s="45"/>
      <c r="H1" s="45"/>
      <c r="I1" s="45"/>
    </row>
    <row r="2" spans="1:9" ht="13.5">
      <c r="A2" s="46"/>
      <c r="B2" s="46"/>
      <c r="C2" s="46"/>
      <c r="D2" s="46"/>
      <c r="E2" s="46"/>
      <c r="F2" s="46"/>
      <c r="G2" s="46"/>
      <c r="H2" s="46"/>
      <c r="I2" s="46"/>
    </row>
    <row r="3" spans="1:9" ht="27" customHeight="1">
      <c r="A3" s="47" t="s">
        <v>129</v>
      </c>
      <c r="B3" s="47"/>
      <c r="C3" s="47"/>
      <c r="D3" s="47"/>
      <c r="E3" s="47"/>
      <c r="F3" s="48"/>
      <c r="G3" s="49">
        <f>IF('様式1'!F11="","",'様式1'!F11)</f>
      </c>
      <c r="H3" s="50"/>
      <c r="I3" s="66"/>
    </row>
    <row r="4" spans="1:9" ht="13.5">
      <c r="A4" s="51"/>
      <c r="B4" s="51"/>
      <c r="C4" s="51"/>
      <c r="D4" s="51"/>
      <c r="E4" s="51"/>
      <c r="F4" s="51"/>
      <c r="G4" s="51"/>
      <c r="H4" s="51"/>
      <c r="I4" s="51"/>
    </row>
    <row r="5" spans="1:9" ht="17.25" customHeight="1">
      <c r="A5" s="51" t="s">
        <v>130</v>
      </c>
      <c r="B5" s="51"/>
      <c r="C5" s="51"/>
      <c r="D5" s="51"/>
      <c r="E5" s="51"/>
      <c r="F5" s="51"/>
      <c r="G5" s="51"/>
      <c r="H5" s="51"/>
      <c r="I5" s="51"/>
    </row>
    <row r="6" spans="1:9" ht="17.25" customHeight="1">
      <c r="A6" s="51" t="s">
        <v>131</v>
      </c>
      <c r="B6" s="51"/>
      <c r="C6" s="51"/>
      <c r="D6" s="51"/>
      <c r="E6" s="51"/>
      <c r="F6" s="51"/>
      <c r="G6" s="51"/>
      <c r="H6" s="51"/>
      <c r="I6" s="51"/>
    </row>
    <row r="7" spans="1:9" ht="17.25" customHeight="1">
      <c r="A7" s="51"/>
      <c r="B7" s="51"/>
      <c r="C7" s="51"/>
      <c r="D7" s="51"/>
      <c r="E7" s="51"/>
      <c r="F7" s="51"/>
      <c r="G7" s="51"/>
      <c r="H7" s="51"/>
      <c r="I7" s="51"/>
    </row>
    <row r="8" ht="13.5">
      <c r="A8" s="51"/>
    </row>
    <row r="10" spans="1:9" ht="18.75" customHeight="1">
      <c r="A10" s="52" t="s">
        <v>132</v>
      </c>
      <c r="B10" s="52"/>
      <c r="C10" s="53" t="s">
        <v>89</v>
      </c>
      <c r="D10" s="54" t="s">
        <v>133</v>
      </c>
      <c r="E10" s="55" t="s">
        <v>134</v>
      </c>
      <c r="F10" s="55" t="s">
        <v>135</v>
      </c>
      <c r="G10" s="55" t="s">
        <v>136</v>
      </c>
      <c r="H10" s="55" t="s">
        <v>137</v>
      </c>
      <c r="I10" s="67" t="s">
        <v>138</v>
      </c>
    </row>
    <row r="11" spans="1:10" ht="22.5" customHeight="1">
      <c r="A11" s="56" t="s">
        <v>139</v>
      </c>
      <c r="B11" s="57"/>
      <c r="C11" s="58"/>
      <c r="D11" s="59"/>
      <c r="E11" s="60"/>
      <c r="F11" s="60"/>
      <c r="G11" s="60"/>
      <c r="H11" s="60"/>
      <c r="I11" s="68"/>
      <c r="J11" s="44">
        <f aca="true" t="shared" si="0" ref="J11:J25">COUNTA(D11:I11)</f>
        <v>0</v>
      </c>
    </row>
    <row r="12" spans="1:10" ht="22.5" customHeight="1">
      <c r="A12" s="61" t="s">
        <v>140</v>
      </c>
      <c r="B12" s="62"/>
      <c r="C12" s="63"/>
      <c r="D12" s="64"/>
      <c r="E12" s="65"/>
      <c r="F12" s="65"/>
      <c r="G12" s="65"/>
      <c r="H12" s="65"/>
      <c r="I12" s="69"/>
      <c r="J12" s="44">
        <f t="shared" si="0"/>
        <v>0</v>
      </c>
    </row>
    <row r="13" spans="1:10" ht="22.5" customHeight="1">
      <c r="A13" s="61" t="s">
        <v>141</v>
      </c>
      <c r="B13" s="62"/>
      <c r="C13" s="63"/>
      <c r="D13" s="64"/>
      <c r="E13" s="65"/>
      <c r="F13" s="65"/>
      <c r="G13" s="65"/>
      <c r="H13" s="65"/>
      <c r="I13" s="69"/>
      <c r="J13" s="44">
        <f t="shared" si="0"/>
        <v>0</v>
      </c>
    </row>
    <row r="14" spans="1:10" ht="22.5" customHeight="1">
      <c r="A14" s="61" t="s">
        <v>142</v>
      </c>
      <c r="B14" s="62"/>
      <c r="C14" s="63"/>
      <c r="D14" s="64"/>
      <c r="E14" s="65"/>
      <c r="F14" s="65"/>
      <c r="G14" s="65"/>
      <c r="H14" s="65"/>
      <c r="I14" s="69"/>
      <c r="J14" s="44">
        <f t="shared" si="0"/>
        <v>0</v>
      </c>
    </row>
    <row r="15" spans="1:10" ht="22.5" customHeight="1">
      <c r="A15" s="61"/>
      <c r="B15" s="62"/>
      <c r="C15" s="63"/>
      <c r="D15" s="64"/>
      <c r="E15" s="65"/>
      <c r="F15" s="65"/>
      <c r="G15" s="65"/>
      <c r="H15" s="65"/>
      <c r="I15" s="69"/>
      <c r="J15" s="44">
        <f t="shared" si="0"/>
        <v>0</v>
      </c>
    </row>
    <row r="16" spans="1:10" ht="22.5" customHeight="1">
      <c r="A16" s="61"/>
      <c r="B16" s="62"/>
      <c r="C16" s="63"/>
      <c r="D16" s="64"/>
      <c r="E16" s="65"/>
      <c r="F16" s="65"/>
      <c r="G16" s="65"/>
      <c r="H16" s="65"/>
      <c r="I16" s="69"/>
      <c r="J16" s="44">
        <f t="shared" si="0"/>
        <v>0</v>
      </c>
    </row>
    <row r="17" spans="1:10" ht="22.5" customHeight="1">
      <c r="A17" s="61"/>
      <c r="B17" s="62"/>
      <c r="C17" s="63"/>
      <c r="D17" s="64"/>
      <c r="E17" s="65"/>
      <c r="F17" s="65"/>
      <c r="G17" s="65"/>
      <c r="H17" s="65"/>
      <c r="I17" s="69"/>
      <c r="J17" s="44">
        <f t="shared" si="0"/>
        <v>0</v>
      </c>
    </row>
    <row r="18" spans="1:10" ht="22.5" customHeight="1">
      <c r="A18" s="61"/>
      <c r="B18" s="62"/>
      <c r="C18" s="63"/>
      <c r="D18" s="64"/>
      <c r="E18" s="65"/>
      <c r="F18" s="65"/>
      <c r="G18" s="65"/>
      <c r="H18" s="65"/>
      <c r="I18" s="69"/>
      <c r="J18" s="44">
        <f t="shared" si="0"/>
        <v>0</v>
      </c>
    </row>
    <row r="19" spans="1:10" ht="22.5" customHeight="1">
      <c r="A19" s="61"/>
      <c r="B19" s="62"/>
      <c r="C19" s="63"/>
      <c r="D19" s="64"/>
      <c r="E19" s="65"/>
      <c r="F19" s="65"/>
      <c r="G19" s="65"/>
      <c r="H19" s="65"/>
      <c r="I19" s="69"/>
      <c r="J19" s="44">
        <f t="shared" si="0"/>
        <v>0</v>
      </c>
    </row>
    <row r="20" spans="1:10" ht="22.5" customHeight="1">
      <c r="A20" s="61"/>
      <c r="B20" s="62"/>
      <c r="C20" s="63"/>
      <c r="D20" s="64"/>
      <c r="E20" s="65"/>
      <c r="F20" s="65"/>
      <c r="G20" s="65"/>
      <c r="H20" s="65"/>
      <c r="I20" s="69"/>
      <c r="J20" s="44">
        <f t="shared" si="0"/>
        <v>0</v>
      </c>
    </row>
    <row r="21" spans="1:10" ht="22.5" customHeight="1">
      <c r="A21" s="61"/>
      <c r="B21" s="62"/>
      <c r="C21" s="63"/>
      <c r="D21" s="64"/>
      <c r="E21" s="65"/>
      <c r="F21" s="65"/>
      <c r="G21" s="65"/>
      <c r="H21" s="65"/>
      <c r="I21" s="69"/>
      <c r="J21" s="44">
        <f t="shared" si="0"/>
        <v>0</v>
      </c>
    </row>
    <row r="22" spans="1:10" ht="22.5" customHeight="1">
      <c r="A22" s="61"/>
      <c r="B22" s="62"/>
      <c r="C22" s="63"/>
      <c r="D22" s="64"/>
      <c r="E22" s="65"/>
      <c r="F22" s="65"/>
      <c r="G22" s="65"/>
      <c r="H22" s="65"/>
      <c r="I22" s="69"/>
      <c r="J22" s="44">
        <f t="shared" si="0"/>
        <v>0</v>
      </c>
    </row>
    <row r="23" spans="1:10" ht="22.5" customHeight="1">
      <c r="A23" s="61"/>
      <c r="B23" s="62"/>
      <c r="C23" s="63"/>
      <c r="D23" s="64"/>
      <c r="E23" s="65"/>
      <c r="F23" s="65"/>
      <c r="G23" s="65"/>
      <c r="H23" s="65"/>
      <c r="I23" s="69"/>
      <c r="J23" s="44">
        <f t="shared" si="0"/>
        <v>0</v>
      </c>
    </row>
    <row r="24" spans="1:10" ht="22.5" customHeight="1">
      <c r="A24" s="61"/>
      <c r="B24" s="62"/>
      <c r="C24" s="63"/>
      <c r="D24" s="64"/>
      <c r="E24" s="65"/>
      <c r="F24" s="65"/>
      <c r="G24" s="65"/>
      <c r="H24" s="65"/>
      <c r="I24" s="69"/>
      <c r="J24" s="44">
        <f t="shared" si="0"/>
        <v>0</v>
      </c>
    </row>
    <row r="25" spans="1:10" ht="22.5" customHeight="1">
      <c r="A25" s="61"/>
      <c r="B25" s="62"/>
      <c r="C25" s="63"/>
      <c r="D25" s="64"/>
      <c r="E25" s="65"/>
      <c r="F25" s="65"/>
      <c r="G25" s="65"/>
      <c r="H25" s="65"/>
      <c r="I25" s="69"/>
      <c r="J25" s="44">
        <f t="shared" si="0"/>
        <v>0</v>
      </c>
    </row>
  </sheetData>
  <sheetProtection sheet="1"/>
  <mergeCells count="6">
    <mergeCell ref="A1:I1"/>
    <mergeCell ref="A3:E3"/>
    <mergeCell ref="G3:I3"/>
    <mergeCell ref="A5:I5"/>
    <mergeCell ref="A6:I6"/>
    <mergeCell ref="A7:I7"/>
  </mergeCells>
  <dataValidations count="3">
    <dataValidation type="list" allowBlank="1" showInputMessage="1" showErrorMessage="1" sqref="A11:A25">
      <formula1>リレー</formula1>
    </dataValidation>
    <dataValidation type="list" allowBlank="1" showInputMessage="1" showErrorMessage="1" sqref="B11:B25">
      <formula1>Rチーム</formula1>
    </dataValidation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</dataValidations>
  <printOptions horizontalCentered="1"/>
  <pageMargins left="0.51" right="0.51" top="0.75" bottom="0.75" header="0.31" footer="0.31"/>
  <pageSetup blackAndWhite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H46"/>
  <sheetViews>
    <sheetView workbookViewId="0" topLeftCell="A1">
      <pane xSplit="2" ySplit="1" topLeftCell="C2" activePane="bottomRight" state="frozen"/>
      <selection pane="bottomRight" activeCell="H1" sqref="H1"/>
    </sheetView>
  </sheetViews>
  <sheetFormatPr defaultColWidth="9.00390625" defaultRowHeight="15"/>
  <cols>
    <col min="1" max="1" width="3.28125" style="12" bestFit="1" customWidth="1"/>
    <col min="2" max="2" width="9.421875" style="0" bestFit="1" customWidth="1"/>
    <col min="3" max="5" width="2.8515625" style="0" bestFit="1" customWidth="1"/>
    <col min="6" max="6" width="3.140625" style="0" hidden="1" customWidth="1"/>
    <col min="7" max="7" width="48.8515625" style="0" bestFit="1" customWidth="1"/>
    <col min="8" max="8" width="11.8515625" style="0" bestFit="1" customWidth="1"/>
  </cols>
  <sheetData>
    <row r="1" spans="1:7" ht="69">
      <c r="A1" s="13" t="s">
        <v>87</v>
      </c>
      <c r="B1" s="14" t="s">
        <v>97</v>
      </c>
      <c r="C1" s="15" t="s">
        <v>143</v>
      </c>
      <c r="D1" s="15" t="s">
        <v>144</v>
      </c>
      <c r="E1" s="15" t="s">
        <v>145</v>
      </c>
      <c r="F1" s="16"/>
      <c r="G1" s="17" t="s">
        <v>146</v>
      </c>
    </row>
    <row r="2" spans="1:7" ht="13.5">
      <c r="A2" s="13" t="s">
        <v>147</v>
      </c>
      <c r="B2" s="18" t="s">
        <v>100</v>
      </c>
      <c r="C2" s="19">
        <f>COUNTIF('様式1'!$G$20:$L$99,'確認シート'!A2&amp;'確認シート'!B2)</f>
        <v>0</v>
      </c>
      <c r="D2" s="19">
        <f>COUNTA('様式２'!C7,'様式２'!E7,'様式２'!G7)</f>
        <v>0</v>
      </c>
      <c r="E2" s="20"/>
      <c r="F2" s="21"/>
      <c r="G2" s="22">
        <f>IF(C2=D2,"",IF(C2&gt;D2,"様式2の申込人数が少ないです。確認して下さい",IF(C2&lt;D2,"様式1の申込人数が少ないです。確認して下さい")))</f>
      </c>
    </row>
    <row r="3" spans="1:7" ht="13.5">
      <c r="A3" s="13" t="s">
        <v>147</v>
      </c>
      <c r="B3" s="18" t="s">
        <v>101</v>
      </c>
      <c r="C3" s="19">
        <f>COUNTIF('様式1'!$G$20:$L$99,'確認シート'!A3&amp;'確認シート'!B3)</f>
        <v>0</v>
      </c>
      <c r="D3" s="19">
        <f>COUNTA('様式２'!C8,'様式２'!E8,'様式２'!G8)</f>
        <v>0</v>
      </c>
      <c r="E3" s="20"/>
      <c r="F3" s="21"/>
      <c r="G3" s="22">
        <f aca="true" t="shared" si="0" ref="G3:G11">IF(C3=D3,"",IF(C3&gt;D3,"様式2の申込人数が少ないです。確認して下さい",IF(C3&lt;D3,"様式1の申込人数が少ないです。確認して下さい")))</f>
      </c>
    </row>
    <row r="4" spans="1:7" ht="13.5">
      <c r="A4" s="13" t="s">
        <v>147</v>
      </c>
      <c r="B4" s="18" t="s">
        <v>102</v>
      </c>
      <c r="C4" s="19">
        <f>COUNTIF('様式1'!$G$20:$L$99,'確認シート'!A4&amp;'確認シート'!B4)</f>
        <v>0</v>
      </c>
      <c r="D4" s="19">
        <f>COUNTA('様式２'!C9,'様式２'!E9,'様式２'!G9)</f>
        <v>0</v>
      </c>
      <c r="E4" s="20"/>
      <c r="F4" s="21"/>
      <c r="G4" s="22">
        <f t="shared" si="0"/>
      </c>
    </row>
    <row r="5" spans="1:7" ht="13.5">
      <c r="A5" s="13" t="s">
        <v>147</v>
      </c>
      <c r="B5" s="18" t="s">
        <v>103</v>
      </c>
      <c r="C5" s="19">
        <f>COUNTIF('様式1'!$G$20:$L$99,'確認シート'!A5&amp;'確認シート'!B5)</f>
        <v>0</v>
      </c>
      <c r="D5" s="19">
        <f>COUNTA('様式２'!C10,'様式２'!E10,'様式２'!G10)</f>
        <v>0</v>
      </c>
      <c r="E5" s="20"/>
      <c r="F5" s="21"/>
      <c r="G5" s="22">
        <f t="shared" si="0"/>
      </c>
    </row>
    <row r="6" spans="1:7" ht="13.5">
      <c r="A6" s="13" t="s">
        <v>147</v>
      </c>
      <c r="B6" s="18" t="s">
        <v>104</v>
      </c>
      <c r="C6" s="19">
        <f>COUNTIF('様式1'!$G$20:$L$99,'確認シート'!A6&amp;'確認シート'!B6)</f>
        <v>0</v>
      </c>
      <c r="D6" s="19">
        <f>COUNTA('様式２'!C11,'様式２'!E11,'様式２'!G11)</f>
        <v>0</v>
      </c>
      <c r="E6" s="20"/>
      <c r="F6" s="21"/>
      <c r="G6" s="22">
        <f t="shared" si="0"/>
      </c>
    </row>
    <row r="7" spans="1:7" ht="13.5">
      <c r="A7" s="13" t="s">
        <v>147</v>
      </c>
      <c r="B7" s="18" t="s">
        <v>105</v>
      </c>
      <c r="C7" s="19">
        <f>COUNTIF('様式1'!$G$20:$L$99,'確認シート'!A7&amp;'確認シート'!B7)</f>
        <v>0</v>
      </c>
      <c r="D7" s="19">
        <f>COUNTA('様式２'!C12,'様式２'!E12,'様式２'!G12)</f>
        <v>0</v>
      </c>
      <c r="E7" s="20"/>
      <c r="F7" s="21"/>
      <c r="G7" s="22">
        <f t="shared" si="0"/>
      </c>
    </row>
    <row r="8" spans="1:7" ht="13.5">
      <c r="A8" s="13" t="s">
        <v>147</v>
      </c>
      <c r="B8" s="18" t="s">
        <v>106</v>
      </c>
      <c r="C8" s="19">
        <f>COUNTIF('様式1'!$G$20:$L$99,'確認シート'!A8&amp;'確認シート'!B8)</f>
        <v>0</v>
      </c>
      <c r="D8" s="19">
        <f>COUNTA('様式２'!C13,'様式２'!E13,'様式２'!G13)</f>
        <v>0</v>
      </c>
      <c r="E8" s="20"/>
      <c r="F8" s="21"/>
      <c r="G8" s="22">
        <f t="shared" si="0"/>
      </c>
    </row>
    <row r="9" spans="1:7" ht="13.5">
      <c r="A9" s="13" t="s">
        <v>147</v>
      </c>
      <c r="B9" s="18" t="s">
        <v>107</v>
      </c>
      <c r="C9" s="19">
        <f>COUNTIF('様式1'!$G$20:$L$99,'確認シート'!A9&amp;'確認シート'!B9)</f>
        <v>0</v>
      </c>
      <c r="D9" s="19">
        <f>COUNTA('様式２'!C14,'様式２'!E14,'様式２'!G14)</f>
        <v>0</v>
      </c>
      <c r="E9" s="20"/>
      <c r="F9" s="21"/>
      <c r="G9" s="22">
        <f t="shared" si="0"/>
      </c>
    </row>
    <row r="10" spans="1:7" ht="13.5">
      <c r="A10" s="13" t="s">
        <v>147</v>
      </c>
      <c r="B10" s="18" t="s">
        <v>108</v>
      </c>
      <c r="C10" s="19">
        <f>COUNTIF('様式1'!$G$20:$L$99,'確認シート'!A10&amp;'確認シート'!B10)</f>
        <v>0</v>
      </c>
      <c r="D10" s="19">
        <f>COUNTA('様式２'!C15,'様式２'!E15,'様式２'!G15)</f>
        <v>0</v>
      </c>
      <c r="E10" s="20"/>
      <c r="F10" s="21"/>
      <c r="G10" s="22">
        <f t="shared" si="0"/>
      </c>
    </row>
    <row r="11" spans="1:7" ht="13.5">
      <c r="A11" s="13" t="s">
        <v>147</v>
      </c>
      <c r="B11" s="18" t="s">
        <v>109</v>
      </c>
      <c r="C11" s="19">
        <f>COUNTIF('様式1'!$G$20:$L$99,'確認シート'!A11&amp;'確認シート'!B11)</f>
        <v>0</v>
      </c>
      <c r="D11" s="19">
        <f>COUNTA('様式２'!C16,'様式２'!E16,'様式２'!G16)</f>
        <v>0</v>
      </c>
      <c r="E11" s="20"/>
      <c r="F11" s="21"/>
      <c r="G11" s="22">
        <f t="shared" si="0"/>
      </c>
    </row>
    <row r="12" spans="1:8" ht="13.5">
      <c r="A12" s="23" t="s">
        <v>147</v>
      </c>
      <c r="B12" s="18" t="s">
        <v>110</v>
      </c>
      <c r="C12" s="24">
        <f>COUNTIF('様式1'!$IR$20:$IR$99,11)</f>
        <v>0</v>
      </c>
      <c r="D12" s="24">
        <f>COUNTA('様式２'!C17,'様式２'!C18,'様式２'!E17,'様式２'!E18,'様式２'!G17,'様式２'!G18)</f>
        <v>0</v>
      </c>
      <c r="E12" s="24">
        <f>INDEX(リレー!$J$11:$J$25,MATCH('確認シート'!H12,リレー!$A$11:$A$25,0))</f>
        <v>0</v>
      </c>
      <c r="F12" s="25"/>
      <c r="G12" s="22">
        <f>IF(AND(C12=D12,D12=E12,C12=E12),"","様式１、様式２、リレー各シートの人数の確認をして下さい。")</f>
      </c>
      <c r="H12" s="26" t="str">
        <f>A12&amp;B12</f>
        <v>男4×100mR</v>
      </c>
    </row>
    <row r="13" spans="1:8" ht="13.5">
      <c r="A13" s="27"/>
      <c r="B13" s="18"/>
      <c r="C13" s="24"/>
      <c r="D13" s="24"/>
      <c r="E13" s="24"/>
      <c r="F13" s="25"/>
      <c r="G13" s="22"/>
      <c r="H13" s="26"/>
    </row>
    <row r="14" spans="1:8" ht="13.5">
      <c r="A14" s="23" t="s">
        <v>147</v>
      </c>
      <c r="B14" s="18" t="s">
        <v>111</v>
      </c>
      <c r="C14" s="24">
        <f>COUNTIF('様式1'!$IS$20:$IV$99,11)</f>
        <v>0</v>
      </c>
      <c r="D14" s="24">
        <f>COUNTA('様式２'!C19,'様式２'!C20,'様式２'!E19,'様式２'!E20,'様式２'!G19,'様式２'!G20)</f>
        <v>0</v>
      </c>
      <c r="E14" s="24">
        <f>INDEX(リレー!$J$11:$J$25,MATCH('確認シート'!H14,リレー!$A$11:$A$25,0))</f>
        <v>0</v>
      </c>
      <c r="F14" s="25"/>
      <c r="G14" s="22">
        <f>IF(AND(C14=D14,D14=E14,C14=E14),"","様式１、様式２、リレー各シートの人数の確認をして下さい。")</f>
      </c>
      <c r="H14" s="26" t="str">
        <f>A14&amp;B14</f>
        <v>男4×400mR</v>
      </c>
    </row>
    <row r="15" spans="1:8" ht="13.5">
      <c r="A15" s="27"/>
      <c r="B15" s="18"/>
      <c r="C15" s="24"/>
      <c r="D15" s="24"/>
      <c r="E15" s="24"/>
      <c r="F15" s="25"/>
      <c r="G15" s="22"/>
      <c r="H15" s="26"/>
    </row>
    <row r="16" spans="1:8" ht="13.5">
      <c r="A16" s="13" t="s">
        <v>147</v>
      </c>
      <c r="B16" s="18" t="s">
        <v>112</v>
      </c>
      <c r="C16" s="19">
        <f>COUNTIF('様式1'!$G$20:$L$99,'確認シート'!A16&amp;'確認シート'!B16)</f>
        <v>0</v>
      </c>
      <c r="D16" s="19">
        <f>COUNTA('様式２'!C21,'様式２'!E21,'様式２'!G21)</f>
        <v>0</v>
      </c>
      <c r="E16" s="20"/>
      <c r="F16" s="21"/>
      <c r="G16" s="22">
        <f aca="true" t="shared" si="1" ref="G16:G33">IF(C16=D16,"",IF(C16&gt;D16,"様式2の申込人数が少ないです。確認して下さい",IF(C16&lt;D16,"様式1の申込人数が少ないです。確認して下さい")))</f>
      </c>
      <c r="H16" s="26"/>
    </row>
    <row r="17" spans="1:8" ht="13.5">
      <c r="A17" s="13" t="s">
        <v>147</v>
      </c>
      <c r="B17" s="18" t="s">
        <v>113</v>
      </c>
      <c r="C17" s="19">
        <f>COUNTIF('様式1'!$G$20:$L$99,'確認シート'!A17&amp;'確認シート'!B17)</f>
        <v>0</v>
      </c>
      <c r="D17" s="19">
        <f>COUNTA('様式２'!C22,'様式２'!E22,'様式２'!G22)</f>
        <v>0</v>
      </c>
      <c r="E17" s="20"/>
      <c r="F17" s="21"/>
      <c r="G17" s="22">
        <f t="shared" si="1"/>
      </c>
      <c r="H17" s="26"/>
    </row>
    <row r="18" spans="1:8" ht="13.5">
      <c r="A18" s="13" t="s">
        <v>147</v>
      </c>
      <c r="B18" s="18" t="s">
        <v>114</v>
      </c>
      <c r="C18" s="19">
        <f>COUNTIF('様式1'!$G$20:$L$99,'確認シート'!A18&amp;'確認シート'!B18)</f>
        <v>0</v>
      </c>
      <c r="D18" s="19">
        <f>COUNTA('様式２'!C23,'様式２'!E23,'様式２'!G23)</f>
        <v>0</v>
      </c>
      <c r="E18" s="20"/>
      <c r="F18" s="21"/>
      <c r="G18" s="22">
        <f t="shared" si="1"/>
      </c>
      <c r="H18" s="26"/>
    </row>
    <row r="19" spans="1:8" ht="13.5">
      <c r="A19" s="13" t="s">
        <v>147</v>
      </c>
      <c r="B19" s="18" t="s">
        <v>115</v>
      </c>
      <c r="C19" s="19">
        <f>COUNTIF('様式1'!$G$20:$L$99,'確認シート'!A19&amp;'確認シート'!B19)</f>
        <v>0</v>
      </c>
      <c r="D19" s="19">
        <f>COUNTA('様式２'!C24,'様式２'!E24,'様式２'!G24)</f>
        <v>0</v>
      </c>
      <c r="E19" s="20"/>
      <c r="F19" s="21"/>
      <c r="G19" s="22">
        <f t="shared" si="1"/>
      </c>
      <c r="H19" s="26"/>
    </row>
    <row r="20" spans="1:8" ht="13.5">
      <c r="A20" s="13" t="s">
        <v>147</v>
      </c>
      <c r="B20" s="18" t="s">
        <v>116</v>
      </c>
      <c r="C20" s="19">
        <f>COUNTIF('様式1'!$G$20:$L$99,'確認シート'!A20&amp;'確認シート'!B20)</f>
        <v>0</v>
      </c>
      <c r="D20" s="19">
        <f>COUNTA('様式２'!C25,'様式２'!E25,'様式２'!G25)</f>
        <v>0</v>
      </c>
      <c r="E20" s="20"/>
      <c r="F20" s="21"/>
      <c r="G20" s="22">
        <f t="shared" si="1"/>
      </c>
      <c r="H20" s="26"/>
    </row>
    <row r="21" spans="1:8" ht="13.5">
      <c r="A21" s="13" t="s">
        <v>147</v>
      </c>
      <c r="B21" s="18" t="s">
        <v>117</v>
      </c>
      <c r="C21" s="19">
        <f>COUNTIF('様式1'!$G$20:$L$99,'確認シート'!A21&amp;'確認シート'!B21)</f>
        <v>0</v>
      </c>
      <c r="D21" s="19">
        <f>COUNTA('様式２'!C26,'様式２'!E26,'様式２'!G26)</f>
        <v>0</v>
      </c>
      <c r="E21" s="20"/>
      <c r="F21" s="21"/>
      <c r="G21" s="22">
        <f t="shared" si="1"/>
      </c>
      <c r="H21" s="26"/>
    </row>
    <row r="22" spans="1:8" ht="13.5">
      <c r="A22" s="13" t="s">
        <v>147</v>
      </c>
      <c r="B22" s="18" t="s">
        <v>118</v>
      </c>
      <c r="C22" s="19">
        <f>COUNTIF('様式1'!$G$20:$L$99,'確認シート'!A22&amp;'確認シート'!B22)</f>
        <v>0</v>
      </c>
      <c r="D22" s="19">
        <f>COUNTA('様式２'!C27,'様式２'!E27,'様式２'!G27)</f>
        <v>0</v>
      </c>
      <c r="E22" s="20"/>
      <c r="F22" s="21"/>
      <c r="G22" s="22">
        <f t="shared" si="1"/>
      </c>
      <c r="H22" s="26"/>
    </row>
    <row r="23" spans="1:8" ht="13.5">
      <c r="A23" s="13" t="s">
        <v>147</v>
      </c>
      <c r="B23" s="18" t="s">
        <v>119</v>
      </c>
      <c r="C23" s="19">
        <f>COUNTIF('様式1'!$G$20:$L$99,'確認シート'!A23&amp;'確認シート'!B23)</f>
        <v>0</v>
      </c>
      <c r="D23" s="19">
        <f>COUNTA('様式２'!C28,'様式２'!E28,'様式２'!G28)</f>
        <v>0</v>
      </c>
      <c r="E23" s="20"/>
      <c r="F23" s="21"/>
      <c r="G23" s="22">
        <f t="shared" si="1"/>
      </c>
      <c r="H23" s="26"/>
    </row>
    <row r="24" spans="1:8" ht="14.25">
      <c r="A24" s="13" t="s">
        <v>147</v>
      </c>
      <c r="B24" s="28" t="s">
        <v>120</v>
      </c>
      <c r="C24" s="29">
        <f>COUNTIF('様式1'!$G$20:$L$99,'確認シート'!A24&amp;'確認シート'!B24)</f>
        <v>0</v>
      </c>
      <c r="D24" s="29">
        <f>COUNTA('様式２'!C29,'様式２'!E29,'様式２'!G29)</f>
        <v>0</v>
      </c>
      <c r="E24" s="30"/>
      <c r="F24" s="31"/>
      <c r="G24" s="32">
        <f t="shared" si="1"/>
      </c>
      <c r="H24" s="26"/>
    </row>
    <row r="25" spans="1:8" ht="13.5">
      <c r="A25" s="13" t="s">
        <v>148</v>
      </c>
      <c r="B25" s="33" t="s">
        <v>100</v>
      </c>
      <c r="C25" s="34">
        <f>COUNTIF('様式1'!$G$20:$L$99,'確認シート'!A25&amp;'確認シート'!B25)</f>
        <v>0</v>
      </c>
      <c r="D25" s="34">
        <f>COUNTA('様式２'!C30,'様式２'!E30,'様式２'!G30)</f>
        <v>0</v>
      </c>
      <c r="E25" s="35"/>
      <c r="F25" s="36"/>
      <c r="G25" s="37">
        <f t="shared" si="1"/>
      </c>
      <c r="H25" s="26"/>
    </row>
    <row r="26" spans="1:8" ht="13.5">
      <c r="A26" s="13" t="s">
        <v>148</v>
      </c>
      <c r="B26" s="18" t="s">
        <v>101</v>
      </c>
      <c r="C26" s="19">
        <f>COUNTIF('様式1'!$G$20:$L$99,'確認シート'!A26&amp;'確認シート'!B26)</f>
        <v>0</v>
      </c>
      <c r="D26" s="19">
        <f>COUNTA('様式２'!C31,'様式２'!E31,'様式２'!G31)</f>
        <v>0</v>
      </c>
      <c r="E26" s="20"/>
      <c r="F26" s="21"/>
      <c r="G26" s="22">
        <f t="shared" si="1"/>
      </c>
      <c r="H26" s="26"/>
    </row>
    <row r="27" spans="1:8" ht="13.5">
      <c r="A27" s="13" t="s">
        <v>148</v>
      </c>
      <c r="B27" s="18" t="s">
        <v>102</v>
      </c>
      <c r="C27" s="19">
        <f>COUNTIF('様式1'!$G$20:$L$99,'確認シート'!A27&amp;'確認シート'!B27)</f>
        <v>0</v>
      </c>
      <c r="D27" s="19">
        <f>COUNTA('様式２'!C32,'様式２'!E32,'様式２'!G32)</f>
        <v>0</v>
      </c>
      <c r="E27" s="20"/>
      <c r="F27" s="21"/>
      <c r="G27" s="22">
        <f t="shared" si="1"/>
      </c>
      <c r="H27" s="26"/>
    </row>
    <row r="28" spans="1:8" ht="13.5">
      <c r="A28" s="13" t="s">
        <v>148</v>
      </c>
      <c r="B28" s="18" t="s">
        <v>103</v>
      </c>
      <c r="C28" s="19">
        <f>COUNTIF('様式1'!$G$20:$L$99,'確認シート'!A28&amp;'確認シート'!B28)</f>
        <v>0</v>
      </c>
      <c r="D28" s="19">
        <f>COUNTA('様式２'!C33,'様式２'!E33,'様式２'!G33)</f>
        <v>0</v>
      </c>
      <c r="E28" s="20"/>
      <c r="F28" s="21"/>
      <c r="G28" s="22">
        <f t="shared" si="1"/>
      </c>
      <c r="H28" s="26"/>
    </row>
    <row r="29" spans="1:8" ht="13.5">
      <c r="A29" s="13" t="s">
        <v>148</v>
      </c>
      <c r="B29" s="18" t="s">
        <v>104</v>
      </c>
      <c r="C29" s="19">
        <f>COUNTIF('様式1'!$G$20:$L$99,'確認シート'!A29&amp;'確認シート'!B29)</f>
        <v>0</v>
      </c>
      <c r="D29" s="19">
        <f>COUNTA('様式２'!C34,'様式２'!E34,'様式２'!G34)</f>
        <v>0</v>
      </c>
      <c r="E29" s="20"/>
      <c r="F29" s="21"/>
      <c r="G29" s="22">
        <f t="shared" si="1"/>
      </c>
      <c r="H29" s="26"/>
    </row>
    <row r="30" spans="1:8" ht="13.5">
      <c r="A30" s="13" t="s">
        <v>148</v>
      </c>
      <c r="B30" s="18" t="s">
        <v>122</v>
      </c>
      <c r="C30" s="19">
        <f>COUNTIF('様式1'!$G$20:$L$99,'確認シート'!A30&amp;'確認シート'!B30)</f>
        <v>0</v>
      </c>
      <c r="D30" s="19">
        <f>COUNTA('様式２'!C35,'様式２'!E35,'様式２'!G35)</f>
        <v>0</v>
      </c>
      <c r="E30" s="20"/>
      <c r="F30" s="21"/>
      <c r="G30" s="22">
        <f t="shared" si="1"/>
      </c>
      <c r="H30" s="26"/>
    </row>
    <row r="31" spans="1:8" ht="13.5">
      <c r="A31" s="13" t="s">
        <v>148</v>
      </c>
      <c r="B31" s="18" t="s">
        <v>123</v>
      </c>
      <c r="C31" s="19">
        <f>COUNTIF('様式1'!$G$20:$L$99,'確認シート'!A31&amp;'確認シート'!B31)</f>
        <v>0</v>
      </c>
      <c r="D31" s="19">
        <f>COUNTA('様式２'!C36,'様式２'!E36,'様式２'!G36)</f>
        <v>0</v>
      </c>
      <c r="E31" s="20"/>
      <c r="F31" s="21"/>
      <c r="G31" s="22">
        <f t="shared" si="1"/>
      </c>
      <c r="H31" s="26"/>
    </row>
    <row r="32" spans="1:8" ht="13.5">
      <c r="A32" s="13" t="s">
        <v>148</v>
      </c>
      <c r="B32" s="18" t="s">
        <v>107</v>
      </c>
      <c r="C32" s="19">
        <f>COUNTIF('様式1'!$G$20:$L$99,'確認シート'!A32&amp;'確認シート'!B32)</f>
        <v>0</v>
      </c>
      <c r="D32" s="19">
        <f>COUNTA('様式２'!C37,'様式２'!E37,'様式２'!G37)</f>
        <v>0</v>
      </c>
      <c r="E32" s="20"/>
      <c r="F32" s="21"/>
      <c r="G32" s="22">
        <f t="shared" si="1"/>
      </c>
      <c r="H32" s="26"/>
    </row>
    <row r="33" spans="1:8" ht="13.5">
      <c r="A33" s="13" t="s">
        <v>148</v>
      </c>
      <c r="B33" s="18" t="s">
        <v>109</v>
      </c>
      <c r="C33" s="19">
        <f>COUNTIF('様式1'!$G$20:$L$99,'確認シート'!A33&amp;'確認シート'!B33)</f>
        <v>0</v>
      </c>
      <c r="D33" s="19">
        <f>COUNTA('様式２'!C38,'様式２'!E38,'様式２'!G38)</f>
        <v>0</v>
      </c>
      <c r="E33" s="20"/>
      <c r="F33" s="21"/>
      <c r="G33" s="22">
        <f t="shared" si="1"/>
      </c>
      <c r="H33" s="26"/>
    </row>
    <row r="34" spans="1:8" ht="13.5">
      <c r="A34" s="23" t="s">
        <v>148</v>
      </c>
      <c r="B34" s="38" t="s">
        <v>110</v>
      </c>
      <c r="C34" s="39">
        <f>COUNTIF('様式1'!$IR$20:$IR$99,21)</f>
        <v>0</v>
      </c>
      <c r="D34" s="39">
        <f>COUNTA('様式２'!C39,'様式２'!C40,'様式２'!E39,'様式２'!E40,'様式２'!G39,'様式２'!G40)</f>
        <v>0</v>
      </c>
      <c r="E34" s="39">
        <f>INDEX(リレー!$J$11:$J$25,MATCH('確認シート'!H34,リレー!$A$11:$A$25,0))</f>
        <v>0</v>
      </c>
      <c r="F34" s="25"/>
      <c r="G34" s="40">
        <f>IF(AND(C34=D34,D34=E34,C34=E34),"","様式１、様式２、リレー各シートの人数の確認をして下さい。")</f>
      </c>
      <c r="H34" s="26" t="str">
        <f>A34&amp;B34</f>
        <v>女4×100mR</v>
      </c>
    </row>
    <row r="35" spans="1:8" ht="13.5">
      <c r="A35" s="27"/>
      <c r="B35" s="41"/>
      <c r="C35" s="42"/>
      <c r="D35" s="42"/>
      <c r="E35" s="42"/>
      <c r="F35" s="25"/>
      <c r="G35" s="37"/>
      <c r="H35" s="26"/>
    </row>
    <row r="36" spans="1:8" ht="13.5">
      <c r="A36" s="23" t="s">
        <v>148</v>
      </c>
      <c r="B36" s="38" t="s">
        <v>111</v>
      </c>
      <c r="C36" s="39">
        <f>COUNTIF('様式1'!$IS$20:$IV$99,21)</f>
        <v>0</v>
      </c>
      <c r="D36" s="39">
        <f>COUNTA('様式２'!C41,'様式２'!C42,'様式２'!E41,'様式２'!E42,'様式２'!G41,'様式２'!G42)</f>
        <v>0</v>
      </c>
      <c r="E36" s="39">
        <f>INDEX(リレー!$J$11:$J$25,MATCH('確認シート'!H36,リレー!$A$11:$A$25,0))</f>
        <v>0</v>
      </c>
      <c r="F36" s="25"/>
      <c r="G36" s="40">
        <f>IF(AND(C36=D36,D36=E36,C36=E36),"","様式１、様式２、リレー各シートの人数の確認をして下さい。")</f>
      </c>
      <c r="H36" s="26" t="str">
        <f>A36&amp;B36</f>
        <v>女4×400mR</v>
      </c>
    </row>
    <row r="37" spans="1:7" ht="13.5">
      <c r="A37" s="27"/>
      <c r="B37" s="41"/>
      <c r="C37" s="42"/>
      <c r="D37" s="42"/>
      <c r="E37" s="42"/>
      <c r="F37" s="25"/>
      <c r="G37" s="37"/>
    </row>
    <row r="38" spans="1:7" ht="13.5">
      <c r="A38" s="13" t="s">
        <v>148</v>
      </c>
      <c r="B38" s="18" t="s">
        <v>112</v>
      </c>
      <c r="C38" s="19">
        <f>COUNTIF('様式1'!$G$20:$L$99,'確認シート'!A38&amp;'確認シート'!B38)</f>
        <v>0</v>
      </c>
      <c r="D38" s="19">
        <f>COUNTA('様式２'!C43,'様式２'!E43,'様式２'!G43)</f>
        <v>0</v>
      </c>
      <c r="E38" s="20"/>
      <c r="F38" s="21"/>
      <c r="G38" s="22">
        <f aca="true" t="shared" si="2" ref="G38:G46">IF(C38=D38,"",IF(C38&gt;D38,"様式2の申込人数が少ないです。",IF(C38&lt;D38,"様式1の申込人数が少ないです。")))</f>
      </c>
    </row>
    <row r="39" spans="1:7" ht="13.5">
      <c r="A39" s="13" t="s">
        <v>148</v>
      </c>
      <c r="B39" s="18" t="s">
        <v>113</v>
      </c>
      <c r="C39" s="19">
        <f>COUNTIF('様式1'!$G$20:$L$99,'確認シート'!A39&amp;'確認シート'!B39)</f>
        <v>0</v>
      </c>
      <c r="D39" s="19">
        <f>COUNTA('様式２'!C44,'様式２'!E44,'様式２'!G44)</f>
        <v>0</v>
      </c>
      <c r="E39" s="20"/>
      <c r="F39" s="21"/>
      <c r="G39" s="22">
        <f t="shared" si="2"/>
      </c>
    </row>
    <row r="40" spans="1:7" ht="13.5">
      <c r="A40" s="13" t="s">
        <v>148</v>
      </c>
      <c r="B40" s="18" t="s">
        <v>114</v>
      </c>
      <c r="C40" s="19">
        <f>COUNTIF('様式1'!$G$20:$L$99,'確認シート'!A40&amp;'確認シート'!B40)</f>
        <v>0</v>
      </c>
      <c r="D40" s="19">
        <f>COUNTA('様式２'!C45,'様式２'!E45,'様式２'!G45)</f>
        <v>0</v>
      </c>
      <c r="E40" s="20"/>
      <c r="F40" s="21"/>
      <c r="G40" s="22">
        <f t="shared" si="2"/>
      </c>
    </row>
    <row r="41" spans="1:7" ht="13.5">
      <c r="A41" s="13" t="s">
        <v>148</v>
      </c>
      <c r="B41" s="18" t="s">
        <v>115</v>
      </c>
      <c r="C41" s="19">
        <f>COUNTIF('様式1'!$G$20:$L$99,'確認シート'!A41&amp;'確認シート'!B41)</f>
        <v>0</v>
      </c>
      <c r="D41" s="19">
        <f>COUNTA('様式２'!C46,'様式２'!E46,'様式２'!G46)</f>
        <v>0</v>
      </c>
      <c r="E41" s="20"/>
      <c r="F41" s="21"/>
      <c r="G41" s="22">
        <f t="shared" si="2"/>
      </c>
    </row>
    <row r="42" spans="1:7" ht="13.5">
      <c r="A42" s="13" t="s">
        <v>148</v>
      </c>
      <c r="B42" s="18" t="s">
        <v>116</v>
      </c>
      <c r="C42" s="19">
        <f>COUNTIF('様式1'!$G$20:$L$99,'確認シート'!A42&amp;'確認シート'!B42)</f>
        <v>0</v>
      </c>
      <c r="D42" s="19">
        <f>COUNTA('様式２'!C47,'様式２'!E47,'様式２'!G47)</f>
        <v>0</v>
      </c>
      <c r="E42" s="20"/>
      <c r="F42" s="21"/>
      <c r="G42" s="22">
        <f t="shared" si="2"/>
      </c>
    </row>
    <row r="43" spans="1:7" ht="13.5">
      <c r="A43" s="13" t="s">
        <v>148</v>
      </c>
      <c r="B43" s="18" t="s">
        <v>117</v>
      </c>
      <c r="C43" s="19">
        <f>COUNTIF('様式1'!$G$20:$L$99,'確認シート'!A43&amp;'確認シート'!B43)</f>
        <v>0</v>
      </c>
      <c r="D43" s="19">
        <f>COUNTA('様式２'!C48,'様式２'!E48,'様式２'!G48)</f>
        <v>0</v>
      </c>
      <c r="E43" s="20"/>
      <c r="F43" s="21"/>
      <c r="G43" s="22">
        <f t="shared" si="2"/>
      </c>
    </row>
    <row r="44" spans="1:7" ht="13.5">
      <c r="A44" s="13" t="s">
        <v>148</v>
      </c>
      <c r="B44" s="18" t="s">
        <v>118</v>
      </c>
      <c r="C44" s="19">
        <f>COUNTIF('様式1'!$G$20:$L$99,'確認シート'!A44&amp;'確認シート'!B44)</f>
        <v>0</v>
      </c>
      <c r="D44" s="19">
        <f>COUNTA('様式２'!C49,'様式２'!E49,'様式２'!G49)</f>
        <v>0</v>
      </c>
      <c r="E44" s="20"/>
      <c r="F44" s="21"/>
      <c r="G44" s="22">
        <f t="shared" si="2"/>
      </c>
    </row>
    <row r="45" spans="1:7" ht="13.5">
      <c r="A45" s="13" t="s">
        <v>148</v>
      </c>
      <c r="B45" s="18" t="s">
        <v>119</v>
      </c>
      <c r="C45" s="19">
        <f>COUNTIF('様式1'!$G$20:$L$99,'確認シート'!A45&amp;'確認シート'!B45)</f>
        <v>0</v>
      </c>
      <c r="D45" s="19">
        <f>COUNTA('様式２'!C50,'様式２'!E50,'様式２'!G50)</f>
        <v>0</v>
      </c>
      <c r="E45" s="20"/>
      <c r="F45" s="21"/>
      <c r="G45" s="22">
        <f t="shared" si="2"/>
      </c>
    </row>
    <row r="46" spans="1:7" ht="13.5">
      <c r="A46" s="13" t="s">
        <v>148</v>
      </c>
      <c r="B46" s="18" t="s">
        <v>125</v>
      </c>
      <c r="C46" s="19">
        <f>COUNTIF('様式1'!$G$20:$L$99,'確認シート'!A46&amp;'確認シート'!B46)</f>
        <v>0</v>
      </c>
      <c r="D46" s="19">
        <f>COUNTA('様式２'!C51,'様式２'!E51,'様式２'!G51)</f>
        <v>0</v>
      </c>
      <c r="E46" s="20"/>
      <c r="F46" s="21"/>
      <c r="G46" s="22">
        <f t="shared" si="2"/>
      </c>
    </row>
  </sheetData>
  <sheetProtection sheet="1"/>
  <mergeCells count="24">
    <mergeCell ref="A12:A13"/>
    <mergeCell ref="A14:A15"/>
    <mergeCell ref="A34:A35"/>
    <mergeCell ref="A36:A37"/>
    <mergeCell ref="B12:B13"/>
    <mergeCell ref="B14:B15"/>
    <mergeCell ref="B34:B35"/>
    <mergeCell ref="B36:B37"/>
    <mergeCell ref="C12:C13"/>
    <mergeCell ref="C14:C15"/>
    <mergeCell ref="C34:C35"/>
    <mergeCell ref="C36:C37"/>
    <mergeCell ref="D12:D13"/>
    <mergeCell ref="D14:D15"/>
    <mergeCell ref="D34:D35"/>
    <mergeCell ref="D36:D37"/>
    <mergeCell ref="E12:E13"/>
    <mergeCell ref="E14:E15"/>
    <mergeCell ref="E34:E35"/>
    <mergeCell ref="E36:E37"/>
    <mergeCell ref="G12:G13"/>
    <mergeCell ref="G14:G15"/>
    <mergeCell ref="G34:G35"/>
    <mergeCell ref="G36:G37"/>
  </mergeCells>
  <conditionalFormatting sqref="G11">
    <cfRule type="cellIs" priority="2" dxfId="0" operator="notEqual" stopIfTrue="1">
      <formula>$C$2=$D$2</formula>
    </cfRule>
  </conditionalFormatting>
  <conditionalFormatting sqref="G33">
    <cfRule type="cellIs" priority="1" dxfId="0" operator="notEqual" stopIfTrue="1">
      <formula>$C$2=$D$2</formula>
    </cfRule>
  </conditionalFormatting>
  <conditionalFormatting sqref="G2:G10 G34:G46 G12:G32">
    <cfRule type="cellIs" priority="3" dxfId="0" operator="notEqual" stopIfTrue="1">
      <formula>$C$2=$D$2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0070C0"/>
  </sheetPr>
  <dimension ref="A1:N82"/>
  <sheetViews>
    <sheetView workbookViewId="0" topLeftCell="A1">
      <selection activeCell="M22" sqref="M22"/>
    </sheetView>
  </sheetViews>
  <sheetFormatPr defaultColWidth="9.00390625" defaultRowHeight="15"/>
  <cols>
    <col min="1" max="1" width="10.421875" style="0" bestFit="1" customWidth="1"/>
    <col min="2" max="2" width="12.7109375" style="0" bestFit="1" customWidth="1"/>
    <col min="3" max="3" width="11.00390625" style="0" bestFit="1" customWidth="1"/>
    <col min="4" max="4" width="3.7109375" style="0" bestFit="1" customWidth="1"/>
    <col min="5" max="5" width="6.421875" style="0" bestFit="1" customWidth="1"/>
    <col min="6" max="6" width="11.00390625" style="0" bestFit="1" customWidth="1"/>
    <col min="7" max="7" width="3.7109375" style="0" bestFit="1" customWidth="1"/>
    <col min="8" max="8" width="4.00390625" style="0" bestFit="1" customWidth="1"/>
    <col min="9" max="9" width="5.421875" style="0" bestFit="1" customWidth="1"/>
    <col min="10" max="12" width="3.7109375" style="0" bestFit="1" customWidth="1"/>
  </cols>
  <sheetData>
    <row r="1" spans="1:14" s="8" customFormat="1" ht="13.5">
      <c r="A1" s="8" t="s">
        <v>149</v>
      </c>
      <c r="B1" s="8" t="s">
        <v>150</v>
      </c>
      <c r="C1" s="8" t="s">
        <v>151</v>
      </c>
      <c r="D1" s="8" t="s">
        <v>152</v>
      </c>
      <c r="E1" s="9" t="s">
        <v>153</v>
      </c>
      <c r="F1" s="8" t="s">
        <v>154</v>
      </c>
      <c r="G1" s="8" t="s">
        <v>155</v>
      </c>
      <c r="H1" s="8" t="s">
        <v>156</v>
      </c>
      <c r="I1" s="8" t="s">
        <v>157</v>
      </c>
      <c r="J1" s="10" t="s">
        <v>158</v>
      </c>
      <c r="K1" s="10" t="s">
        <v>159</v>
      </c>
      <c r="L1" s="10" t="s">
        <v>160</v>
      </c>
      <c r="M1" s="11"/>
      <c r="N1" s="11"/>
    </row>
    <row r="2" spans="1:12" ht="13.5">
      <c r="A2">
        <f>IF('様式1'!B20="","",'様式1'!F20*10000+'様式1'!B20&amp;"1111")</f>
      </c>
      <c r="B2">
        <f>IF('様式1'!C20="","",'様式1'!C20&amp;IF('様式1'!E20="","","("&amp;'様式1'!E20&amp;")"))</f>
      </c>
      <c r="C2">
        <f>IF('様式1'!D20="","",'様式1'!D20)</f>
      </c>
      <c r="D2">
        <f>IF('様式1'!F20="","",'様式1'!F20)</f>
      </c>
      <c r="E2">
        <f>IF('様式1'!B20="","",'様式1'!$C$11)</f>
      </c>
      <c r="F2">
        <f>IF('様式1'!B20="","",'様式1'!$F$11)</f>
      </c>
      <c r="G2">
        <f>IF('様式1'!B20="","",0)</f>
      </c>
      <c r="H2">
        <f>IF('様式1'!B20="","",0)</f>
      </c>
      <c r="I2">
        <f>IF('様式1'!B20="","",'様式1'!B20)</f>
      </c>
      <c r="J2">
        <f>IF('様式1'!G20="","",INDEX('名前'!$L$4:$L$41,MATCH('様式1'!G20,'名前'!$M$4:$M$41,0))&amp;" "&amp;IF('様式1'!P20=1,RIGHTB(10000000+'様式1'!H20,7),IF('様式1'!P20=2,RIGHTB(100000+'様式1'!H20,5),"")))</f>
      </c>
      <c r="K2">
        <f>IF('様式1'!I20="","",INDEX('名前'!$L$4:$L$41,MATCH('様式1'!I20,'名前'!$M$4:$M$41,0))&amp;" "&amp;IF('様式1'!Q20=1,RIGHTB(10000000+'様式1'!J20,7),IF('様式1'!Q20=2,RIGHTB(100000+'様式1'!J20,5),"")))</f>
      </c>
      <c r="L2">
        <f>IF('様式1'!K20="","",INDEX('名前'!$L$4:$L$41,MATCH('様式1'!K20,'名前'!$M$4:$M$41,0))&amp;" "&amp;IF('様式1'!R20=1,RIGHTB(10000000+'様式1'!L20,7),IF('様式1'!R20=2,RIGHTB(100000+'様式1'!L20,5),"")))</f>
      </c>
    </row>
    <row r="3" spans="1:12" ht="13.5">
      <c r="A3">
        <f>IF('様式1'!B21="","",'様式1'!F21*10000+'様式1'!B21&amp;"1111")</f>
      </c>
      <c r="B3">
        <f>IF('様式1'!C21="","",'様式1'!C21&amp;IF('様式1'!E21="","","("&amp;'様式1'!E21&amp;")"))</f>
      </c>
      <c r="C3">
        <f>IF('様式1'!D21="","",'様式1'!D21)</f>
      </c>
      <c r="D3">
        <f>IF('様式1'!F21="","",'様式1'!F21)</f>
      </c>
      <c r="E3">
        <f>IF('様式1'!B21="","",'様式1'!$C$11)</f>
      </c>
      <c r="F3">
        <f>IF('様式1'!B21="","",'様式1'!$F$11)</f>
      </c>
      <c r="G3">
        <f>IF('様式1'!B21="","",0)</f>
      </c>
      <c r="H3">
        <f>IF('様式1'!B21="","",0)</f>
      </c>
      <c r="I3">
        <f>IF('様式1'!B21="","",'様式1'!B21)</f>
      </c>
      <c r="J3">
        <f>IF('様式1'!G21="","",INDEX('名前'!$L$4:$L$41,MATCH('様式1'!G21,'名前'!$M$4:$M$41,0))&amp;" "&amp;IF('様式1'!P21=1,RIGHTB(10000000+'様式1'!H21,7),IF('様式1'!P21=2,RIGHTB(100000+'様式1'!H21,5),"")))</f>
      </c>
      <c r="K3">
        <f>IF('様式1'!I21="","",INDEX('名前'!$L$4:$L$41,MATCH('様式1'!I21,'名前'!$M$4:$M$41,0))&amp;" "&amp;IF('様式1'!Q21=1,RIGHTB(10000000+'様式1'!J21,7),IF('様式1'!Q21=2,RIGHTB(100000+'様式1'!J21,5),"")))</f>
      </c>
      <c r="L3">
        <f>IF('様式1'!K21="","",INDEX('名前'!$L$4:$L$41,MATCH('様式1'!K21,'名前'!$M$4:$M$41,0))&amp;" "&amp;IF('様式1'!R21=1,RIGHTB(10000000+'様式1'!L21,7),IF('様式1'!R21=2,RIGHTB(100000+'様式1'!L21,5),"")))</f>
      </c>
    </row>
    <row r="4" spans="1:12" ht="13.5">
      <c r="A4">
        <f>IF('様式1'!B22="","",'様式1'!F22*10000+'様式1'!B22&amp;"1111")</f>
      </c>
      <c r="B4">
        <f>IF('様式1'!C22="","",'様式1'!C22&amp;IF('様式1'!E22="","","("&amp;'様式1'!E22&amp;")"))</f>
      </c>
      <c r="C4">
        <f>IF('様式1'!D22="","",'様式1'!D22)</f>
      </c>
      <c r="D4">
        <f>IF('様式1'!F22="","",'様式1'!F22)</f>
      </c>
      <c r="E4">
        <f>IF('様式1'!B22="","",'様式1'!$C$11)</f>
      </c>
      <c r="F4">
        <f>IF('様式1'!B22="","",'様式1'!$F$11)</f>
      </c>
      <c r="G4">
        <f>IF('様式1'!B22="","",0)</f>
      </c>
      <c r="H4">
        <f>IF('様式1'!B22="","",0)</f>
      </c>
      <c r="I4">
        <f>IF('様式1'!B22="","",'様式1'!B22)</f>
      </c>
      <c r="J4">
        <f>IF('様式1'!G22="","",INDEX('名前'!$L$4:$L$41,MATCH('様式1'!G22,'名前'!$M$4:$M$41,0))&amp;" "&amp;IF('様式1'!P22=1,RIGHTB(10000000+'様式1'!H22,7),IF('様式1'!P22=2,RIGHTB(100000+'様式1'!H22,5),"")))</f>
      </c>
      <c r="K4">
        <f>IF('様式1'!I22="","",INDEX('名前'!$L$4:$L$41,MATCH('様式1'!I22,'名前'!$M$4:$M$41,0))&amp;" "&amp;IF('様式1'!Q22=1,RIGHTB(10000000+'様式1'!J22,7),IF('様式1'!Q22=2,RIGHTB(100000+'様式1'!J22,5),"")))</f>
      </c>
      <c r="L4">
        <f>IF('様式1'!K22="","",INDEX('名前'!$L$4:$L$41,MATCH('様式1'!K22,'名前'!$M$4:$M$41,0))&amp;" "&amp;IF('様式1'!R22=1,RIGHTB(10000000+'様式1'!L22,7),IF('様式1'!R22=2,RIGHTB(100000+'様式1'!L22,5),"")))</f>
      </c>
    </row>
    <row r="5" spans="1:12" ht="13.5">
      <c r="A5">
        <f>IF('様式1'!B23="","",'様式1'!F23*10000+'様式1'!B23&amp;"1111")</f>
      </c>
      <c r="B5">
        <f>IF('様式1'!C23="","",'様式1'!C23&amp;IF('様式1'!E23="","","("&amp;'様式1'!E23&amp;")"))</f>
      </c>
      <c r="C5">
        <f>IF('様式1'!D23="","",'様式1'!D23)</f>
      </c>
      <c r="D5">
        <f>IF('様式1'!F23="","",'様式1'!F23)</f>
      </c>
      <c r="E5">
        <f>IF('様式1'!B23="","",'様式1'!$C$11)</f>
      </c>
      <c r="F5">
        <f>IF('様式1'!B23="","",'様式1'!$F$11)</f>
      </c>
      <c r="G5">
        <f>IF('様式1'!B23="","",0)</f>
      </c>
      <c r="H5">
        <f>IF('様式1'!B23="","",0)</f>
      </c>
      <c r="I5">
        <f>IF('様式1'!B23="","",'様式1'!B23)</f>
      </c>
      <c r="J5">
        <f>IF('様式1'!G23="","",INDEX('名前'!$L$4:$L$41,MATCH('様式1'!G23,'名前'!$M$4:$M$41,0))&amp;" "&amp;IF('様式1'!P23=1,RIGHTB(10000000+'様式1'!H23,7),IF('様式1'!P23=2,RIGHTB(100000+'様式1'!H23,5),"")))</f>
      </c>
      <c r="K5">
        <f>IF('様式1'!I23="","",INDEX('名前'!$L$4:$L$41,MATCH('様式1'!I23,'名前'!$M$4:$M$41,0))&amp;" "&amp;IF('様式1'!Q23=1,RIGHTB(10000000+'様式1'!J23,7),IF('様式1'!Q23=2,RIGHTB(100000+'様式1'!J23,5),"")))</f>
      </c>
      <c r="L5">
        <f>IF('様式1'!K23="","",INDEX('名前'!$L$4:$L$41,MATCH('様式1'!K23,'名前'!$M$4:$M$41,0))&amp;" "&amp;IF('様式1'!R23=1,RIGHTB(10000000+'様式1'!L23,7),IF('様式1'!R23=2,RIGHTB(100000+'様式1'!L23,5),"")))</f>
      </c>
    </row>
    <row r="6" spans="1:12" ht="13.5">
      <c r="A6">
        <f>IF('様式1'!B24="","",'様式1'!F24*10000+'様式1'!B24&amp;"1111")</f>
      </c>
      <c r="B6">
        <f>IF('様式1'!C24="","",'様式1'!C24&amp;IF('様式1'!E24="","","("&amp;'様式1'!E24&amp;")"))</f>
      </c>
      <c r="C6">
        <f>IF('様式1'!D24="","",'様式1'!D24)</f>
      </c>
      <c r="D6">
        <f>IF('様式1'!F24="","",'様式1'!F24)</f>
      </c>
      <c r="E6">
        <f>IF('様式1'!B24="","",'様式1'!$C$11)</f>
      </c>
      <c r="F6">
        <f>IF('様式1'!B24="","",'様式1'!$F$11)</f>
      </c>
      <c r="G6">
        <f>IF('様式1'!B24="","",0)</f>
      </c>
      <c r="H6">
        <f>IF('様式1'!B24="","",0)</f>
      </c>
      <c r="I6">
        <f>IF('様式1'!B24="","",'様式1'!B24)</f>
      </c>
      <c r="J6">
        <f>IF('様式1'!G24="","",INDEX('名前'!$L$4:$L$41,MATCH('様式1'!G24,'名前'!$M$4:$M$41,0))&amp;" "&amp;IF('様式1'!P24=1,RIGHTB(10000000+'様式1'!H24,7),IF('様式1'!P24=2,RIGHTB(100000+'様式1'!H24,5),"")))</f>
      </c>
      <c r="K6">
        <f>IF('様式1'!I24="","",INDEX('名前'!$L$4:$L$41,MATCH('様式1'!I24,'名前'!$M$4:$M$41,0))&amp;" "&amp;IF('様式1'!Q24=1,RIGHTB(10000000+'様式1'!J24,7),IF('様式1'!Q24=2,RIGHTB(100000+'様式1'!J24,5),"")))</f>
      </c>
      <c r="L6">
        <f>IF('様式1'!K24="","",INDEX('名前'!$L$4:$L$41,MATCH('様式1'!K24,'名前'!$M$4:$M$41,0))&amp;" "&amp;IF('様式1'!R24=1,RIGHTB(10000000+'様式1'!L24,7),IF('様式1'!R24=2,RIGHTB(100000+'様式1'!L24,5),"")))</f>
      </c>
    </row>
    <row r="7" spans="1:12" ht="13.5">
      <c r="A7">
        <f>IF('様式1'!B25="","",'様式1'!F25*10000+'様式1'!B25&amp;"1111")</f>
      </c>
      <c r="B7">
        <f>IF('様式1'!C25="","",'様式1'!C25&amp;IF('様式1'!E25="","","("&amp;'様式1'!E25&amp;")"))</f>
      </c>
      <c r="C7">
        <f>IF('様式1'!D25="","",'様式1'!D25)</f>
      </c>
      <c r="D7">
        <f>IF('様式1'!F25="","",'様式1'!F25)</f>
      </c>
      <c r="E7">
        <f>IF('様式1'!B25="","",'様式1'!$C$11)</f>
      </c>
      <c r="F7">
        <f>IF('様式1'!B25="","",'様式1'!$F$11)</f>
      </c>
      <c r="G7">
        <f>IF('様式1'!B25="","",0)</f>
      </c>
      <c r="H7">
        <f>IF('様式1'!B25="","",0)</f>
      </c>
      <c r="I7">
        <f>IF('様式1'!B25="","",'様式1'!B25)</f>
      </c>
      <c r="J7">
        <f>IF('様式1'!G25="","",INDEX('名前'!$L$4:$L$41,MATCH('様式1'!G25,'名前'!$M$4:$M$41,0))&amp;" "&amp;IF('様式1'!P25=1,RIGHTB(10000000+'様式1'!H25,7),IF('様式1'!P25=2,RIGHTB(100000+'様式1'!H25,5),"")))</f>
      </c>
      <c r="K7">
        <f>IF('様式1'!I25="","",INDEX('名前'!$L$4:$L$41,MATCH('様式1'!I25,'名前'!$M$4:$M$41,0))&amp;" "&amp;IF('様式1'!Q25=1,RIGHTB(10000000+'様式1'!J25,7),IF('様式1'!Q25=2,RIGHTB(100000+'様式1'!J25,5),"")))</f>
      </c>
      <c r="L7">
        <f>IF('様式1'!K25="","",INDEX('名前'!$L$4:$L$41,MATCH('様式1'!K25,'名前'!$M$4:$M$41,0))&amp;" "&amp;IF('様式1'!R25=1,RIGHTB(10000000+'様式1'!L25,7),IF('様式1'!R25=2,RIGHTB(100000+'様式1'!L25,5),"")))</f>
      </c>
    </row>
    <row r="8" spans="1:12" ht="13.5">
      <c r="A8">
        <f>IF('様式1'!B26="","",'様式1'!F26*10000+'様式1'!B26&amp;"1111")</f>
      </c>
      <c r="B8">
        <f>IF('様式1'!C26="","",'様式1'!C26&amp;IF('様式1'!E26="","","("&amp;'様式1'!E26&amp;")"))</f>
      </c>
      <c r="C8">
        <f>IF('様式1'!D26="","",'様式1'!D26)</f>
      </c>
      <c r="D8">
        <f>IF('様式1'!F26="","",'様式1'!F26)</f>
      </c>
      <c r="E8">
        <f>IF('様式1'!B26="","",'様式1'!$C$11)</f>
      </c>
      <c r="F8">
        <f>IF('様式1'!B26="","",'様式1'!$F$11)</f>
      </c>
      <c r="G8">
        <f>IF('様式1'!B26="","",0)</f>
      </c>
      <c r="H8">
        <f>IF('様式1'!B26="","",0)</f>
      </c>
      <c r="I8">
        <f>IF('様式1'!B26="","",'様式1'!B26)</f>
      </c>
      <c r="J8">
        <f>IF('様式1'!G26="","",INDEX('名前'!$L$4:$L$41,MATCH('様式1'!G26,'名前'!$M$4:$M$41,0))&amp;" "&amp;IF('様式1'!P26=1,RIGHTB(10000000+'様式1'!H26,7),IF('様式1'!P26=2,RIGHTB(100000+'様式1'!H26,5),"")))</f>
      </c>
      <c r="K8">
        <f>IF('様式1'!I26="","",INDEX('名前'!$L$4:$L$41,MATCH('様式1'!I26,'名前'!$M$4:$M$41,0))&amp;" "&amp;IF('様式1'!Q26=1,RIGHTB(10000000+'様式1'!J26,7),IF('様式1'!Q26=2,RIGHTB(100000+'様式1'!J26,5),"")))</f>
      </c>
      <c r="L8">
        <f>IF('様式1'!K26="","",INDEX('名前'!$L$4:$L$41,MATCH('様式1'!K26,'名前'!$M$4:$M$41,0))&amp;" "&amp;IF('様式1'!R26=1,RIGHTB(10000000+'様式1'!L26,7),IF('様式1'!R26=2,RIGHTB(100000+'様式1'!L26,5),"")))</f>
      </c>
    </row>
    <row r="9" spans="1:12" ht="13.5">
      <c r="A9">
        <f>IF('様式1'!B27="","",'様式1'!F27*10000+'様式1'!B27&amp;"1111")</f>
      </c>
      <c r="B9">
        <f>IF('様式1'!C27="","",'様式1'!C27&amp;IF('様式1'!E27="","","("&amp;'様式1'!E27&amp;")"))</f>
      </c>
      <c r="C9">
        <f>IF('様式1'!D27="","",'様式1'!D27)</f>
      </c>
      <c r="D9">
        <f>IF('様式1'!F27="","",'様式1'!F27)</f>
      </c>
      <c r="E9">
        <f>IF('様式1'!B27="","",'様式1'!$C$11)</f>
      </c>
      <c r="F9">
        <f>IF('様式1'!B27="","",'様式1'!$F$11)</f>
      </c>
      <c r="G9">
        <f>IF('様式1'!B27="","",0)</f>
      </c>
      <c r="H9">
        <f>IF('様式1'!B27="","",0)</f>
      </c>
      <c r="I9">
        <f>IF('様式1'!B27="","",'様式1'!B27)</f>
      </c>
      <c r="J9">
        <f>IF('様式1'!G27="","",INDEX('名前'!$L$4:$L$41,MATCH('様式1'!G27,'名前'!$M$4:$M$41,0))&amp;" "&amp;IF('様式1'!P27=1,RIGHTB(10000000+'様式1'!H27,7),IF('様式1'!P27=2,RIGHTB(100000+'様式1'!H27,5),"")))</f>
      </c>
      <c r="K9">
        <f>IF('様式1'!I27="","",INDEX('名前'!$L$4:$L$41,MATCH('様式1'!I27,'名前'!$M$4:$M$41,0))&amp;" "&amp;IF('様式1'!Q27=1,RIGHTB(10000000+'様式1'!J27,7),IF('様式1'!Q27=2,RIGHTB(100000+'様式1'!J27,5),"")))</f>
      </c>
      <c r="L9">
        <f>IF('様式1'!K27="","",INDEX('名前'!$L$4:$L$41,MATCH('様式1'!K27,'名前'!$M$4:$M$41,0))&amp;" "&amp;IF('様式1'!R27=1,RIGHTB(10000000+'様式1'!L27,7),IF('様式1'!R27=2,RIGHTB(100000+'様式1'!L27,5),"")))</f>
      </c>
    </row>
    <row r="10" spans="1:12" ht="13.5">
      <c r="A10">
        <f>IF('様式1'!B28="","",'様式1'!F28*10000+'様式1'!B28&amp;"1111")</f>
      </c>
      <c r="B10">
        <f>IF('様式1'!C28="","",'様式1'!C28&amp;IF('様式1'!E28="","","("&amp;'様式1'!E28&amp;")"))</f>
      </c>
      <c r="C10">
        <f>IF('様式1'!D28="","",'様式1'!D28)</f>
      </c>
      <c r="D10">
        <f>IF('様式1'!F28="","",'様式1'!F28)</f>
      </c>
      <c r="E10">
        <f>IF('様式1'!B28="","",'様式1'!$C$11)</f>
      </c>
      <c r="F10">
        <f>IF('様式1'!B28="","",'様式1'!$F$11)</f>
      </c>
      <c r="G10">
        <f>IF('様式1'!B28="","",0)</f>
      </c>
      <c r="H10">
        <f>IF('様式1'!B28="","",0)</f>
      </c>
      <c r="I10">
        <f>IF('様式1'!B28="","",'様式1'!B28)</f>
      </c>
      <c r="J10">
        <f>IF('様式1'!G28="","",INDEX('名前'!$L$4:$L$41,MATCH('様式1'!G28,'名前'!$M$4:$M$41,0))&amp;" "&amp;IF('様式1'!P28=1,RIGHTB(10000000+'様式1'!H28,7),IF('様式1'!P28=2,RIGHTB(100000+'様式1'!H28,5),"")))</f>
      </c>
      <c r="K10">
        <f>IF('様式1'!I28="","",INDEX('名前'!$L$4:$L$41,MATCH('様式1'!I28,'名前'!$M$4:$M$41,0))&amp;" "&amp;IF('様式1'!Q28=1,RIGHTB(10000000+'様式1'!J28,7),IF('様式1'!Q28=2,RIGHTB(100000+'様式1'!J28,5),"")))</f>
      </c>
      <c r="L10">
        <f>IF('様式1'!K28="","",INDEX('名前'!$L$4:$L$41,MATCH('様式1'!K28,'名前'!$M$4:$M$41,0))&amp;" "&amp;IF('様式1'!R28=1,RIGHTB(10000000+'様式1'!L28,7),IF('様式1'!R28=2,RIGHTB(100000+'様式1'!L28,5),"")))</f>
      </c>
    </row>
    <row r="11" spans="1:12" ht="13.5">
      <c r="A11">
        <f>IF('様式1'!B29="","",'様式1'!F29*10000+'様式1'!B29&amp;"1111")</f>
      </c>
      <c r="B11">
        <f>IF('様式1'!C29="","",'様式1'!C29&amp;IF('様式1'!E29="","","("&amp;'様式1'!E29&amp;")"))</f>
      </c>
      <c r="C11">
        <f>IF('様式1'!D29="","",'様式1'!D29)</f>
      </c>
      <c r="D11">
        <f>IF('様式1'!F29="","",'様式1'!F29)</f>
      </c>
      <c r="E11">
        <f>IF('様式1'!B29="","",'様式1'!$C$11)</f>
      </c>
      <c r="F11">
        <f>IF('様式1'!B29="","",'様式1'!$F$11)</f>
      </c>
      <c r="G11">
        <f>IF('様式1'!B29="","",0)</f>
      </c>
      <c r="H11">
        <f>IF('様式1'!B29="","",0)</f>
      </c>
      <c r="I11">
        <f>IF('様式1'!B29="","",'様式1'!B29)</f>
      </c>
      <c r="J11">
        <f>IF('様式1'!G29="","",INDEX('名前'!$L$4:$L$41,MATCH('様式1'!G29,'名前'!$M$4:$M$41,0))&amp;" "&amp;IF('様式1'!P29=1,RIGHTB(10000000+'様式1'!H29,7),IF('様式1'!P29=2,RIGHTB(100000+'様式1'!H29,5),"")))</f>
      </c>
      <c r="K11">
        <f>IF('様式1'!I29="","",INDEX('名前'!$L$4:$L$41,MATCH('様式1'!I29,'名前'!$M$4:$M$41,0))&amp;" "&amp;IF('様式1'!Q29=1,RIGHTB(10000000+'様式1'!J29,7),IF('様式1'!Q29=2,RIGHTB(100000+'様式1'!J29,5),"")))</f>
      </c>
      <c r="L11">
        <f>IF('様式1'!K29="","",INDEX('名前'!$L$4:$L$41,MATCH('様式1'!K29,'名前'!$M$4:$M$41,0))&amp;" "&amp;IF('様式1'!R29=1,RIGHTB(10000000+'様式1'!L29,7),IF('様式1'!R29=2,RIGHTB(100000+'様式1'!L29,5),"")))</f>
      </c>
    </row>
    <row r="12" spans="1:12" ht="13.5">
      <c r="A12">
        <f>IF('様式1'!B30="","",'様式1'!F30*10000+'様式1'!B30&amp;"1111")</f>
      </c>
      <c r="B12">
        <f>IF('様式1'!C30="","",'様式1'!C30&amp;IF('様式1'!E30="","","("&amp;'様式1'!E30&amp;")"))</f>
      </c>
      <c r="C12">
        <f>IF('様式1'!D30="","",'様式1'!D30)</f>
      </c>
      <c r="D12">
        <f>IF('様式1'!F30="","",'様式1'!F30)</f>
      </c>
      <c r="E12">
        <f>IF('様式1'!B30="","",'様式1'!$C$11)</f>
      </c>
      <c r="F12">
        <f>IF('様式1'!B30="","",'様式1'!$F$11)</f>
      </c>
      <c r="G12">
        <f>IF('様式1'!B30="","",0)</f>
      </c>
      <c r="H12">
        <f>IF('様式1'!B30="","",0)</f>
      </c>
      <c r="I12">
        <f>IF('様式1'!B30="","",'様式1'!B30)</f>
      </c>
      <c r="J12">
        <f>IF('様式1'!G30="","",INDEX('名前'!$L$4:$L$41,MATCH('様式1'!G30,'名前'!$M$4:$M$41,0))&amp;" "&amp;IF('様式1'!P30=1,RIGHTB(10000000+'様式1'!H30,7),IF('様式1'!P30=2,RIGHTB(100000+'様式1'!H30,5),"")))</f>
      </c>
      <c r="K12">
        <f>IF('様式1'!I30="","",INDEX('名前'!$L$4:$L$41,MATCH('様式1'!I30,'名前'!$M$4:$M$41,0))&amp;" "&amp;IF('様式1'!Q30=1,RIGHTB(10000000+'様式1'!J30,7),IF('様式1'!Q30=2,RIGHTB(100000+'様式1'!J30,5),"")))</f>
      </c>
      <c r="L12">
        <f>IF('様式1'!K30="","",INDEX('名前'!$L$4:$L$41,MATCH('様式1'!K30,'名前'!$M$4:$M$41,0))&amp;" "&amp;IF('様式1'!R30=1,RIGHTB(10000000+'様式1'!L30,7),IF('様式1'!R30=2,RIGHTB(100000+'様式1'!L30,5),"")))</f>
      </c>
    </row>
    <row r="13" spans="1:12" ht="13.5">
      <c r="A13">
        <f>IF('様式1'!B31="","",'様式1'!F31*10000+'様式1'!B31&amp;"1111")</f>
      </c>
      <c r="B13">
        <f>IF('様式1'!C31="","",'様式1'!C31&amp;IF('様式1'!E31="","","("&amp;'様式1'!E31&amp;")"))</f>
      </c>
      <c r="C13">
        <f>IF('様式1'!D31="","",'様式1'!D31)</f>
      </c>
      <c r="D13">
        <f>IF('様式1'!F31="","",'様式1'!F31)</f>
      </c>
      <c r="E13">
        <f>IF('様式1'!B31="","",'様式1'!$C$11)</f>
      </c>
      <c r="F13">
        <f>IF('様式1'!B31="","",'様式1'!$F$11)</f>
      </c>
      <c r="G13">
        <f>IF('様式1'!B31="","",0)</f>
      </c>
      <c r="H13">
        <f>IF('様式1'!B31="","",0)</f>
      </c>
      <c r="I13">
        <f>IF('様式1'!B31="","",'様式1'!B31)</f>
      </c>
      <c r="J13">
        <f>IF('様式1'!G31="","",INDEX('名前'!$L$4:$L$41,MATCH('様式1'!G31,'名前'!$M$4:$M$41,0))&amp;" "&amp;IF('様式1'!P31=1,RIGHTB(10000000+'様式1'!H31,7),IF('様式1'!P31=2,RIGHTB(100000+'様式1'!H31,5),"")))</f>
      </c>
      <c r="K13">
        <f>IF('様式1'!I31="","",INDEX('名前'!$L$4:$L$41,MATCH('様式1'!I31,'名前'!$M$4:$M$41,0))&amp;" "&amp;IF('様式1'!Q31=1,RIGHTB(10000000+'様式1'!J31,7),IF('様式1'!Q31=2,RIGHTB(100000+'様式1'!J31,5),"")))</f>
      </c>
      <c r="L13">
        <f>IF('様式1'!K31="","",INDEX('名前'!$L$4:$L$41,MATCH('様式1'!K31,'名前'!$M$4:$M$41,0))&amp;" "&amp;IF('様式1'!R31=1,RIGHTB(10000000+'様式1'!L31,7),IF('様式1'!R31=2,RIGHTB(100000+'様式1'!L31,5),"")))</f>
      </c>
    </row>
    <row r="14" spans="1:12" ht="13.5">
      <c r="A14">
        <f>IF('様式1'!B32="","",'様式1'!F32*10000+'様式1'!B32&amp;"1111")</f>
      </c>
      <c r="B14">
        <f>IF('様式1'!C32="","",'様式1'!C32&amp;IF('様式1'!E32="","","("&amp;'様式1'!E32&amp;")"))</f>
      </c>
      <c r="C14">
        <f>IF('様式1'!D32="","",'様式1'!D32)</f>
      </c>
      <c r="D14">
        <f>IF('様式1'!F32="","",'様式1'!F32)</f>
      </c>
      <c r="E14">
        <f>IF('様式1'!B32="","",'様式1'!$C$11)</f>
      </c>
      <c r="F14">
        <f>IF('様式1'!B32="","",'様式1'!$F$11)</f>
      </c>
      <c r="G14">
        <f>IF('様式1'!B32="","",0)</f>
      </c>
      <c r="H14">
        <f>IF('様式1'!B32="","",0)</f>
      </c>
      <c r="I14">
        <f>IF('様式1'!B32="","",'様式1'!B32)</f>
      </c>
      <c r="J14">
        <f>IF('様式1'!G32="","",INDEX('名前'!$L$4:$L$41,MATCH('様式1'!G32,'名前'!$M$4:$M$41,0))&amp;" "&amp;IF('様式1'!P32=1,RIGHTB(10000000+'様式1'!H32,7),IF('様式1'!P32=2,RIGHTB(100000+'様式1'!H32,5),"")))</f>
      </c>
      <c r="K14">
        <f>IF('様式1'!I32="","",INDEX('名前'!$L$4:$L$41,MATCH('様式1'!I32,'名前'!$M$4:$M$41,0))&amp;" "&amp;IF('様式1'!Q32=1,RIGHTB(10000000+'様式1'!J32,7),IF('様式1'!Q32=2,RIGHTB(100000+'様式1'!J32,5),"")))</f>
      </c>
      <c r="L14">
        <f>IF('様式1'!K32="","",INDEX('名前'!$L$4:$L$41,MATCH('様式1'!K32,'名前'!$M$4:$M$41,0))&amp;" "&amp;IF('様式1'!R32=1,RIGHTB(10000000+'様式1'!L32,7),IF('様式1'!R32=2,RIGHTB(100000+'様式1'!L32,5),"")))</f>
      </c>
    </row>
    <row r="15" spans="1:12" ht="13.5">
      <c r="A15">
        <f>IF('様式1'!B33="","",'様式1'!F33*10000+'様式1'!B33&amp;"1111")</f>
      </c>
      <c r="B15">
        <f>IF('様式1'!C33="","",'様式1'!C33&amp;IF('様式1'!E33="","","("&amp;'様式1'!E33&amp;")"))</f>
      </c>
      <c r="C15">
        <f>IF('様式1'!D33="","",'様式1'!D33)</f>
      </c>
      <c r="D15">
        <f>IF('様式1'!F33="","",'様式1'!F33)</f>
      </c>
      <c r="E15">
        <f>IF('様式1'!B33="","",'様式1'!$C$11)</f>
      </c>
      <c r="F15">
        <f>IF('様式1'!B33="","",'様式1'!$F$11)</f>
      </c>
      <c r="G15">
        <f>IF('様式1'!B33="","",0)</f>
      </c>
      <c r="H15">
        <f>IF('様式1'!B33="","",0)</f>
      </c>
      <c r="I15">
        <f>IF('様式1'!B33="","",'様式1'!B33)</f>
      </c>
      <c r="J15">
        <f>IF('様式1'!G33="","",INDEX('名前'!$L$4:$L$41,MATCH('様式1'!G33,'名前'!$M$4:$M$41,0))&amp;" "&amp;IF('様式1'!P33=1,RIGHTB(10000000+'様式1'!H33,7),IF('様式1'!P33=2,RIGHTB(100000+'様式1'!H33,5),"")))</f>
      </c>
      <c r="K15">
        <f>IF('様式1'!I33="","",INDEX('名前'!$L$4:$L$41,MATCH('様式1'!I33,'名前'!$M$4:$M$41,0))&amp;" "&amp;IF('様式1'!Q33=1,RIGHTB(10000000+'様式1'!J33,7),IF('様式1'!Q33=2,RIGHTB(100000+'様式1'!J33,5),"")))</f>
      </c>
      <c r="L15">
        <f>IF('様式1'!K33="","",INDEX('名前'!$L$4:$L$41,MATCH('様式1'!K33,'名前'!$M$4:$M$41,0))&amp;" "&amp;IF('様式1'!R33=1,RIGHTB(10000000+'様式1'!L33,7),IF('様式1'!R33=2,RIGHTB(100000+'様式1'!L33,5),"")))</f>
      </c>
    </row>
    <row r="16" spans="1:12" ht="13.5">
      <c r="A16">
        <f>IF('様式1'!B34="","",'様式1'!F34*10000+'様式1'!B34&amp;"1111")</f>
      </c>
      <c r="B16">
        <f>IF('様式1'!C34="","",'様式1'!C34&amp;IF('様式1'!E34="","","("&amp;'様式1'!E34&amp;")"))</f>
      </c>
      <c r="C16">
        <f>IF('様式1'!D34="","",'様式1'!D34)</f>
      </c>
      <c r="D16">
        <f>IF('様式1'!F34="","",'様式1'!F34)</f>
      </c>
      <c r="E16">
        <f>IF('様式1'!B34="","",'様式1'!$C$11)</f>
      </c>
      <c r="F16">
        <f>IF('様式1'!B34="","",'様式1'!$F$11)</f>
      </c>
      <c r="G16">
        <f>IF('様式1'!B34="","",0)</f>
      </c>
      <c r="H16">
        <f>IF('様式1'!B34="","",0)</f>
      </c>
      <c r="I16">
        <f>IF('様式1'!B34="","",'様式1'!B34)</f>
      </c>
      <c r="J16">
        <f>IF('様式1'!G34="","",INDEX('名前'!$L$4:$L$41,MATCH('様式1'!G34,'名前'!$M$4:$M$41,0))&amp;" "&amp;IF('様式1'!P34=1,RIGHTB(10000000+'様式1'!H34,7),IF('様式1'!P34=2,RIGHTB(100000+'様式1'!H34,5),"")))</f>
      </c>
      <c r="K16">
        <f>IF('様式1'!I34="","",INDEX('名前'!$L$4:$L$41,MATCH('様式1'!I34,'名前'!$M$4:$M$41,0))&amp;" "&amp;IF('様式1'!Q34=1,RIGHTB(10000000+'様式1'!J34,7),IF('様式1'!Q34=2,RIGHTB(100000+'様式1'!J34,5),"")))</f>
      </c>
      <c r="L16">
        <f>IF('様式1'!K34="","",INDEX('名前'!$L$4:$L$41,MATCH('様式1'!K34,'名前'!$M$4:$M$41,0))&amp;" "&amp;IF('様式1'!R34=1,RIGHTB(10000000+'様式1'!L34,7),IF('様式1'!R34=2,RIGHTB(100000+'様式1'!L34,5),"")))</f>
      </c>
    </row>
    <row r="17" spans="1:12" ht="13.5">
      <c r="A17">
        <f>IF('様式1'!B35="","",'様式1'!F35*10000+'様式1'!B35&amp;"1111")</f>
      </c>
      <c r="B17">
        <f>IF('様式1'!C35="","",'様式1'!C35&amp;IF('様式1'!E35="","","("&amp;'様式1'!E35&amp;")"))</f>
      </c>
      <c r="C17">
        <f>IF('様式1'!D35="","",'様式1'!D35)</f>
      </c>
      <c r="D17">
        <f>IF('様式1'!F35="","",'様式1'!F35)</f>
      </c>
      <c r="E17">
        <f>IF('様式1'!B35="","",'様式1'!$C$11)</f>
      </c>
      <c r="F17">
        <f>IF('様式1'!B35="","",'様式1'!$F$11)</f>
      </c>
      <c r="G17">
        <f>IF('様式1'!B35="","",0)</f>
      </c>
      <c r="H17">
        <f>IF('様式1'!B35="","",0)</f>
      </c>
      <c r="I17">
        <f>IF('様式1'!B35="","",'様式1'!B35)</f>
      </c>
      <c r="J17">
        <f>IF('様式1'!G35="","",INDEX('名前'!$L$4:$L$41,MATCH('様式1'!G35,'名前'!$M$4:$M$41,0))&amp;" "&amp;IF('様式1'!P35=1,RIGHTB(10000000+'様式1'!H35,7),IF('様式1'!P35=2,RIGHTB(100000+'様式1'!H35,5),"")))</f>
      </c>
      <c r="K17">
        <f>IF('様式1'!I35="","",INDEX('名前'!$L$4:$L$41,MATCH('様式1'!I35,'名前'!$M$4:$M$41,0))&amp;" "&amp;IF('様式1'!Q35=1,RIGHTB(10000000+'様式1'!J35,7),IF('様式1'!Q35=2,RIGHTB(100000+'様式1'!J35,5),"")))</f>
      </c>
      <c r="L17">
        <f>IF('様式1'!K35="","",INDEX('名前'!$L$4:$L$41,MATCH('様式1'!K35,'名前'!$M$4:$M$41,0))&amp;" "&amp;IF('様式1'!R35=1,RIGHTB(10000000+'様式1'!L35,7),IF('様式1'!R35=2,RIGHTB(100000+'様式1'!L35,5),"")))</f>
      </c>
    </row>
    <row r="18" spans="1:12" ht="13.5">
      <c r="A18">
        <f>IF('様式1'!B36="","",'様式1'!F36*10000+'様式1'!B36&amp;"1111")</f>
      </c>
      <c r="B18">
        <f>IF('様式1'!C36="","",'様式1'!C36&amp;IF('様式1'!E36="","","("&amp;'様式1'!E36&amp;")"))</f>
      </c>
      <c r="C18">
        <f>IF('様式1'!D36="","",'様式1'!D36)</f>
      </c>
      <c r="D18">
        <f>IF('様式1'!F36="","",'様式1'!F36)</f>
      </c>
      <c r="E18">
        <f>IF('様式1'!B36="","",'様式1'!$C$11)</f>
      </c>
      <c r="F18">
        <f>IF('様式1'!B36="","",'様式1'!$F$11)</f>
      </c>
      <c r="G18">
        <f>IF('様式1'!B36="","",0)</f>
      </c>
      <c r="H18">
        <f>IF('様式1'!B36="","",0)</f>
      </c>
      <c r="I18">
        <f>IF('様式1'!B36="","",'様式1'!B36)</f>
      </c>
      <c r="J18">
        <f>IF('様式1'!G36="","",INDEX('名前'!$L$4:$L$41,MATCH('様式1'!G36,'名前'!$M$4:$M$41,0))&amp;" "&amp;IF('様式1'!P36=1,RIGHTB(10000000+'様式1'!H36,7),IF('様式1'!P36=2,RIGHTB(100000+'様式1'!H36,5),"")))</f>
      </c>
      <c r="K18">
        <f>IF('様式1'!I36="","",INDEX('名前'!$L$4:$L$41,MATCH('様式1'!I36,'名前'!$M$4:$M$41,0))&amp;" "&amp;IF('様式1'!Q36=1,RIGHTB(10000000+'様式1'!J36,7),IF('様式1'!Q36=2,RIGHTB(100000+'様式1'!J36,5),"")))</f>
      </c>
      <c r="L18">
        <f>IF('様式1'!K36="","",INDEX('名前'!$L$4:$L$41,MATCH('様式1'!K36,'名前'!$M$4:$M$41,0))&amp;" "&amp;IF('様式1'!R36=1,RIGHTB(10000000+'様式1'!L36,7),IF('様式1'!R36=2,RIGHTB(100000+'様式1'!L36,5),"")))</f>
      </c>
    </row>
    <row r="19" spans="1:12" ht="13.5">
      <c r="A19">
        <f>IF('様式1'!B37="","",'様式1'!F37*10000+'様式1'!B37&amp;"1111")</f>
      </c>
      <c r="B19">
        <f>IF('様式1'!C37="","",'様式1'!C37&amp;IF('様式1'!E37="","","("&amp;'様式1'!E37&amp;")"))</f>
      </c>
      <c r="C19">
        <f>IF('様式1'!D37="","",'様式1'!D37)</f>
      </c>
      <c r="D19">
        <f>IF('様式1'!F37="","",'様式1'!F37)</f>
      </c>
      <c r="E19">
        <f>IF('様式1'!B37="","",'様式1'!$C$11)</f>
      </c>
      <c r="F19">
        <f>IF('様式1'!B37="","",'様式1'!$F$11)</f>
      </c>
      <c r="G19">
        <f>IF('様式1'!B37="","",0)</f>
      </c>
      <c r="H19">
        <f>IF('様式1'!B37="","",0)</f>
      </c>
      <c r="I19">
        <f>IF('様式1'!B37="","",'様式1'!B37)</f>
      </c>
      <c r="J19">
        <f>IF('様式1'!G37="","",INDEX('名前'!$L$4:$L$41,MATCH('様式1'!G37,'名前'!$M$4:$M$41,0))&amp;" "&amp;IF('様式1'!P37=1,RIGHTB(10000000+'様式1'!H37,7),IF('様式1'!P37=2,RIGHTB(100000+'様式1'!H37,5),"")))</f>
      </c>
      <c r="K19">
        <f>IF('様式1'!I37="","",INDEX('名前'!$L$4:$L$41,MATCH('様式1'!I37,'名前'!$M$4:$M$41,0))&amp;" "&amp;IF('様式1'!Q37=1,RIGHTB(10000000+'様式1'!J37,7),IF('様式1'!Q37=2,RIGHTB(100000+'様式1'!J37,5),"")))</f>
      </c>
      <c r="L19">
        <f>IF('様式1'!K37="","",INDEX('名前'!$L$4:$L$41,MATCH('様式1'!K37,'名前'!$M$4:$M$41,0))&amp;" "&amp;IF('様式1'!R37=1,RIGHTB(10000000+'様式1'!L37,7),IF('様式1'!R37=2,RIGHTB(100000+'様式1'!L37,5),"")))</f>
      </c>
    </row>
    <row r="20" spans="1:12" ht="13.5">
      <c r="A20">
        <f>IF('様式1'!B38="","",'様式1'!F38*10000+'様式1'!B38&amp;"1111")</f>
      </c>
      <c r="B20">
        <f>IF('様式1'!C38="","",'様式1'!C38&amp;IF('様式1'!E38="","","("&amp;'様式1'!E38&amp;")"))</f>
      </c>
      <c r="C20">
        <f>IF('様式1'!D38="","",'様式1'!D38)</f>
      </c>
      <c r="D20">
        <f>IF('様式1'!F38="","",'様式1'!F38)</f>
      </c>
      <c r="E20">
        <f>IF('様式1'!B38="","",'様式1'!$C$11)</f>
      </c>
      <c r="F20">
        <f>IF('様式1'!B38="","",'様式1'!$F$11)</f>
      </c>
      <c r="G20">
        <f>IF('様式1'!B38="","",0)</f>
      </c>
      <c r="H20">
        <f>IF('様式1'!B38="","",0)</f>
      </c>
      <c r="I20">
        <f>IF('様式1'!B38="","",'様式1'!B38)</f>
      </c>
      <c r="J20">
        <f>IF('様式1'!G38="","",INDEX('名前'!$L$4:$L$41,MATCH('様式1'!G38,'名前'!$M$4:$M$41,0))&amp;" "&amp;IF('様式1'!P38=1,RIGHTB(10000000+'様式1'!H38,7),IF('様式1'!P38=2,RIGHTB(100000+'様式1'!H38,5),"")))</f>
      </c>
      <c r="K20">
        <f>IF('様式1'!I38="","",INDEX('名前'!$L$4:$L$41,MATCH('様式1'!I38,'名前'!$M$4:$M$41,0))&amp;" "&amp;IF('様式1'!Q38=1,RIGHTB(10000000+'様式1'!J38,7),IF('様式1'!Q38=2,RIGHTB(100000+'様式1'!J38,5),"")))</f>
      </c>
      <c r="L20">
        <f>IF('様式1'!K38="","",INDEX('名前'!$L$4:$L$41,MATCH('様式1'!K38,'名前'!$M$4:$M$41,0))&amp;" "&amp;IF('様式1'!R38=1,RIGHTB(10000000+'様式1'!L38,7),IF('様式1'!R38=2,RIGHTB(100000+'様式1'!L38,5),"")))</f>
      </c>
    </row>
    <row r="21" spans="1:12" ht="13.5">
      <c r="A21">
        <f>IF('様式1'!B39="","",'様式1'!F39*10000+'様式1'!B39&amp;"1111")</f>
      </c>
      <c r="B21">
        <f>IF('様式1'!C39="","",'様式1'!C39&amp;IF('様式1'!E39="","","("&amp;'様式1'!E39&amp;")"))</f>
      </c>
      <c r="C21">
        <f>IF('様式1'!D39="","",'様式1'!D39)</f>
      </c>
      <c r="D21">
        <f>IF('様式1'!F39="","",'様式1'!F39)</f>
      </c>
      <c r="E21">
        <f>IF('様式1'!B39="","",'様式1'!$C$11)</f>
      </c>
      <c r="F21">
        <f>IF('様式1'!B39="","",'様式1'!$F$11)</f>
      </c>
      <c r="G21">
        <f>IF('様式1'!B39="","",0)</f>
      </c>
      <c r="H21">
        <f>IF('様式1'!B39="","",0)</f>
      </c>
      <c r="I21">
        <f>IF('様式1'!B39="","",'様式1'!B39)</f>
      </c>
      <c r="J21">
        <f>IF('様式1'!G39="","",INDEX('名前'!$L$4:$L$41,MATCH('様式1'!G39,'名前'!$M$4:$M$41,0))&amp;" "&amp;IF('様式1'!P39=1,RIGHTB(10000000+'様式1'!H39,7),IF('様式1'!P39=2,RIGHTB(100000+'様式1'!H39,5),"")))</f>
      </c>
      <c r="K21">
        <f>IF('様式1'!I39="","",INDEX('名前'!$L$4:$L$41,MATCH('様式1'!I39,'名前'!$M$4:$M$41,0))&amp;" "&amp;IF('様式1'!Q39=1,RIGHTB(10000000+'様式1'!J39,7),IF('様式1'!Q39=2,RIGHTB(100000+'様式1'!J39,5),"")))</f>
      </c>
      <c r="L21">
        <f>IF('様式1'!K39="","",INDEX('名前'!$L$4:$L$41,MATCH('様式1'!K39,'名前'!$M$4:$M$41,0))&amp;" "&amp;IF('様式1'!R39=1,RIGHTB(10000000+'様式1'!L39,7),IF('様式1'!R39=2,RIGHTB(100000+'様式1'!L39,5),"")))</f>
      </c>
    </row>
    <row r="22" spans="1:12" ht="13.5">
      <c r="A22">
        <f>IF('様式1'!B40="","",'様式1'!F40*10000+'様式1'!B40&amp;"1111")</f>
      </c>
      <c r="B22">
        <f>IF('様式1'!C40="","",'様式1'!C40&amp;IF('様式1'!E40="","","("&amp;'様式1'!E40&amp;")"))</f>
      </c>
      <c r="C22">
        <f>IF('様式1'!D40="","",'様式1'!D40)</f>
      </c>
      <c r="D22">
        <f>IF('様式1'!F40="","",'様式1'!F40)</f>
      </c>
      <c r="E22">
        <f>IF('様式1'!B40="","",'様式1'!$C$11)</f>
      </c>
      <c r="F22">
        <f>IF('様式1'!B40="","",'様式1'!$F$11)</f>
      </c>
      <c r="G22">
        <f>IF('様式1'!B40="","",0)</f>
      </c>
      <c r="H22">
        <f>IF('様式1'!B40="","",0)</f>
      </c>
      <c r="I22">
        <f>IF('様式1'!B40="","",'様式1'!B40)</f>
      </c>
      <c r="J22">
        <f>IF('様式1'!G40="","",INDEX('名前'!$L$4:$L$41,MATCH('様式1'!G40,'名前'!$M$4:$M$41,0))&amp;" "&amp;IF('様式1'!P40=1,RIGHTB(10000000+'様式1'!H40,7),IF('様式1'!P40=2,RIGHTB(100000+'様式1'!H40,5),"")))</f>
      </c>
      <c r="K22">
        <f>IF('様式1'!I40="","",INDEX('名前'!$L$4:$L$41,MATCH('様式1'!I40,'名前'!$M$4:$M$41,0))&amp;" "&amp;IF('様式1'!Q40=1,RIGHTB(10000000+'様式1'!J40,7),IF('様式1'!Q40=2,RIGHTB(100000+'様式1'!J40,5),"")))</f>
      </c>
      <c r="L22">
        <f>IF('様式1'!K40="","",INDEX('名前'!$L$4:$L$41,MATCH('様式1'!K40,'名前'!$M$4:$M$41,0))&amp;" "&amp;IF('様式1'!R40=1,RIGHTB(10000000+'様式1'!L40,7),IF('様式1'!R40=2,RIGHTB(100000+'様式1'!L40,5),"")))</f>
      </c>
    </row>
    <row r="23" spans="1:12" ht="13.5">
      <c r="A23">
        <f>IF('様式1'!B41="","",'様式1'!F41*10000+'様式1'!B41&amp;"1111")</f>
      </c>
      <c r="B23">
        <f>IF('様式1'!C41="","",'様式1'!C41&amp;IF('様式1'!E41="","","("&amp;'様式1'!E41&amp;")"))</f>
      </c>
      <c r="C23">
        <f>IF('様式1'!D41="","",'様式1'!D41)</f>
      </c>
      <c r="D23">
        <f>IF('様式1'!F41="","",'様式1'!F41)</f>
      </c>
      <c r="E23">
        <f>IF('様式1'!B41="","",'様式1'!$C$11)</f>
      </c>
      <c r="F23">
        <f>IF('様式1'!B41="","",'様式1'!$F$11)</f>
      </c>
      <c r="G23">
        <f>IF('様式1'!B41="","",0)</f>
      </c>
      <c r="H23">
        <f>IF('様式1'!B41="","",0)</f>
      </c>
      <c r="I23">
        <f>IF('様式1'!B41="","",'様式1'!B41)</f>
      </c>
      <c r="J23">
        <f>IF('様式1'!G41="","",INDEX('名前'!$L$4:$L$41,MATCH('様式1'!G41,'名前'!$M$4:$M$41,0))&amp;" "&amp;IF('様式1'!P41=1,RIGHTB(10000000+'様式1'!H41,7),IF('様式1'!P41=2,RIGHTB(100000+'様式1'!H41,5),"")))</f>
      </c>
      <c r="K23">
        <f>IF('様式1'!I41="","",INDEX('名前'!$L$4:$L$41,MATCH('様式1'!I41,'名前'!$M$4:$M$41,0))&amp;" "&amp;IF('様式1'!Q41=1,RIGHTB(10000000+'様式1'!J41,7),IF('様式1'!Q41=2,RIGHTB(100000+'様式1'!J41,5),"")))</f>
      </c>
      <c r="L23">
        <f>IF('様式1'!K41="","",INDEX('名前'!$L$4:$L$41,MATCH('様式1'!K41,'名前'!$M$4:$M$41,0))&amp;" "&amp;IF('様式1'!R41=1,RIGHTB(10000000+'様式1'!L41,7),IF('様式1'!R41=2,RIGHTB(100000+'様式1'!L41,5),"")))</f>
      </c>
    </row>
    <row r="24" spans="1:12" ht="13.5">
      <c r="A24">
        <f>IF('様式1'!B42="","",'様式1'!F42*10000+'様式1'!B42&amp;"1111")</f>
      </c>
      <c r="B24">
        <f>IF('様式1'!C42="","",'様式1'!C42&amp;IF('様式1'!E42="","","("&amp;'様式1'!E42&amp;")"))</f>
      </c>
      <c r="C24">
        <f>IF('様式1'!D42="","",'様式1'!D42)</f>
      </c>
      <c r="D24">
        <f>IF('様式1'!F42="","",'様式1'!F42)</f>
      </c>
      <c r="E24">
        <f>IF('様式1'!B42="","",'様式1'!$C$11)</f>
      </c>
      <c r="F24">
        <f>IF('様式1'!B42="","",'様式1'!$F$11)</f>
      </c>
      <c r="G24">
        <f>IF('様式1'!B42="","",0)</f>
      </c>
      <c r="H24">
        <f>IF('様式1'!B42="","",0)</f>
      </c>
      <c r="I24">
        <f>IF('様式1'!B42="","",'様式1'!B42)</f>
      </c>
      <c r="J24">
        <f>IF('様式1'!G42="","",INDEX('名前'!$L$4:$L$41,MATCH('様式1'!G42,'名前'!$M$4:$M$41,0))&amp;" "&amp;IF('様式1'!P42=1,RIGHTB(10000000+'様式1'!H42,7),IF('様式1'!P42=2,RIGHTB(100000+'様式1'!H42,5),"")))</f>
      </c>
      <c r="K24">
        <f>IF('様式1'!I42="","",INDEX('名前'!$L$4:$L$41,MATCH('様式1'!I42,'名前'!$M$4:$M$41,0))&amp;" "&amp;IF('様式1'!Q42=1,RIGHTB(10000000+'様式1'!J42,7),IF('様式1'!Q42=2,RIGHTB(100000+'様式1'!J42,5),"")))</f>
      </c>
      <c r="L24">
        <f>IF('様式1'!K42="","",INDEX('名前'!$L$4:$L$41,MATCH('様式1'!K42,'名前'!$M$4:$M$41,0))&amp;" "&amp;IF('様式1'!R42=1,RIGHTB(10000000+'様式1'!L42,7),IF('様式1'!R42=2,RIGHTB(100000+'様式1'!L42,5),"")))</f>
      </c>
    </row>
    <row r="25" spans="1:12" ht="13.5">
      <c r="A25">
        <f>IF('様式1'!B43="","",'様式1'!F43*10000+'様式1'!B43&amp;"1111")</f>
      </c>
      <c r="B25">
        <f>IF('様式1'!C43="","",'様式1'!C43&amp;IF('様式1'!E43="","","("&amp;'様式1'!E43&amp;")"))</f>
      </c>
      <c r="C25">
        <f>IF('様式1'!D43="","",'様式1'!D43)</f>
      </c>
      <c r="D25">
        <f>IF('様式1'!F43="","",'様式1'!F43)</f>
      </c>
      <c r="E25">
        <f>IF('様式1'!B43="","",'様式1'!$C$11)</f>
      </c>
      <c r="F25">
        <f>IF('様式1'!B43="","",'様式1'!$F$11)</f>
      </c>
      <c r="G25">
        <f>IF('様式1'!B43="","",0)</f>
      </c>
      <c r="H25">
        <f>IF('様式1'!B43="","",0)</f>
      </c>
      <c r="I25">
        <f>IF('様式1'!B43="","",'様式1'!B43)</f>
      </c>
      <c r="J25">
        <f>IF('様式1'!G43="","",INDEX('名前'!$L$4:$L$41,MATCH('様式1'!G43,'名前'!$M$4:$M$41,0))&amp;" "&amp;IF('様式1'!P43=1,RIGHTB(10000000+'様式1'!H43,7),IF('様式1'!P43=2,RIGHTB(100000+'様式1'!H43,5),"")))</f>
      </c>
      <c r="K25">
        <f>IF('様式1'!I43="","",INDEX('名前'!$L$4:$L$41,MATCH('様式1'!I43,'名前'!$M$4:$M$41,0))&amp;" "&amp;IF('様式1'!Q43=1,RIGHTB(10000000+'様式1'!J43,7),IF('様式1'!Q43=2,RIGHTB(100000+'様式1'!J43,5),"")))</f>
      </c>
      <c r="L25">
        <f>IF('様式1'!K43="","",INDEX('名前'!$L$4:$L$41,MATCH('様式1'!K43,'名前'!$M$4:$M$41,0))&amp;" "&amp;IF('様式1'!R43=1,RIGHTB(10000000+'様式1'!L43,7),IF('様式1'!R43=2,RIGHTB(100000+'様式1'!L43,5),"")))</f>
      </c>
    </row>
    <row r="26" spans="1:12" ht="13.5">
      <c r="A26">
        <f>IF('様式1'!B44="","",'様式1'!F44*10000+'様式1'!B44&amp;"1111")</f>
      </c>
      <c r="B26">
        <f>IF('様式1'!C44="","",'様式1'!C44&amp;IF('様式1'!E44="","","("&amp;'様式1'!E44&amp;")"))</f>
      </c>
      <c r="C26">
        <f>IF('様式1'!D44="","",'様式1'!D44)</f>
      </c>
      <c r="D26">
        <f>IF('様式1'!F44="","",'様式1'!F44)</f>
      </c>
      <c r="E26">
        <f>IF('様式1'!B44="","",'様式1'!$C$11)</f>
      </c>
      <c r="F26">
        <f>IF('様式1'!B44="","",'様式1'!$F$11)</f>
      </c>
      <c r="G26">
        <f>IF('様式1'!B44="","",0)</f>
      </c>
      <c r="H26">
        <f>IF('様式1'!B44="","",0)</f>
      </c>
      <c r="I26">
        <f>IF('様式1'!B44="","",'様式1'!B44)</f>
      </c>
      <c r="J26">
        <f>IF('様式1'!G44="","",INDEX('名前'!$L$4:$L$41,MATCH('様式1'!G44,'名前'!$M$4:$M$41,0))&amp;" "&amp;IF('様式1'!P44=1,RIGHTB(10000000+'様式1'!H44,7),IF('様式1'!P44=2,RIGHTB(100000+'様式1'!H44,5),"")))</f>
      </c>
      <c r="K26">
        <f>IF('様式1'!I44="","",INDEX('名前'!$L$4:$L$41,MATCH('様式1'!I44,'名前'!$M$4:$M$41,0))&amp;" "&amp;IF('様式1'!Q44=1,RIGHTB(10000000+'様式1'!J44,7),IF('様式1'!Q44=2,RIGHTB(100000+'様式1'!J44,5),"")))</f>
      </c>
      <c r="L26">
        <f>IF('様式1'!K44="","",INDEX('名前'!$L$4:$L$41,MATCH('様式1'!K44,'名前'!$M$4:$M$41,0))&amp;" "&amp;IF('様式1'!R44=1,RIGHTB(10000000+'様式1'!L44,7),IF('様式1'!R44=2,RIGHTB(100000+'様式1'!L44,5),"")))</f>
      </c>
    </row>
    <row r="27" spans="1:12" ht="13.5">
      <c r="A27">
        <f>IF('様式1'!B45="","",'様式1'!F45*10000+'様式1'!B45&amp;"1111")</f>
      </c>
      <c r="B27">
        <f>IF('様式1'!C45="","",'様式1'!C45&amp;IF('様式1'!E45="","","("&amp;'様式1'!E45&amp;")"))</f>
      </c>
      <c r="C27">
        <f>IF('様式1'!D45="","",'様式1'!D45)</f>
      </c>
      <c r="D27">
        <f>IF('様式1'!F45="","",'様式1'!F45)</f>
      </c>
      <c r="E27">
        <f>IF('様式1'!B45="","",'様式1'!$C$11)</f>
      </c>
      <c r="F27">
        <f>IF('様式1'!B45="","",'様式1'!$F$11)</f>
      </c>
      <c r="G27">
        <f>IF('様式1'!B45="","",0)</f>
      </c>
      <c r="H27">
        <f>IF('様式1'!B45="","",0)</f>
      </c>
      <c r="I27">
        <f>IF('様式1'!B45="","",'様式1'!B45)</f>
      </c>
      <c r="J27">
        <f>IF('様式1'!G45="","",INDEX('名前'!$L$4:$L$41,MATCH('様式1'!G45,'名前'!$M$4:$M$41,0))&amp;" "&amp;IF('様式1'!P45=1,RIGHTB(10000000+'様式1'!H45,7),IF('様式1'!P45=2,RIGHTB(100000+'様式1'!H45,5),"")))</f>
      </c>
      <c r="K27">
        <f>IF('様式1'!I45="","",INDEX('名前'!$L$4:$L$41,MATCH('様式1'!I45,'名前'!$M$4:$M$41,0))&amp;" "&amp;IF('様式1'!Q45=1,RIGHTB(10000000+'様式1'!J45,7),IF('様式1'!Q45=2,RIGHTB(100000+'様式1'!J45,5),"")))</f>
      </c>
      <c r="L27">
        <f>IF('様式1'!K45="","",INDEX('名前'!$L$4:$L$41,MATCH('様式1'!K45,'名前'!$M$4:$M$41,0))&amp;" "&amp;IF('様式1'!R45=1,RIGHTB(10000000+'様式1'!L45,7),IF('様式1'!R45=2,RIGHTB(100000+'様式1'!L45,5),"")))</f>
      </c>
    </row>
    <row r="28" spans="1:12" ht="13.5">
      <c r="A28">
        <f>IF('様式1'!B46="","",'様式1'!F46*10000+'様式1'!B46&amp;"1111")</f>
      </c>
      <c r="B28">
        <f>IF('様式1'!C46="","",'様式1'!C46&amp;IF('様式1'!E46="","","("&amp;'様式1'!E46&amp;")"))</f>
      </c>
      <c r="C28">
        <f>IF('様式1'!D46="","",'様式1'!D46)</f>
      </c>
      <c r="D28">
        <f>IF('様式1'!F46="","",'様式1'!F46)</f>
      </c>
      <c r="E28">
        <f>IF('様式1'!B46="","",'様式1'!$C$11)</f>
      </c>
      <c r="F28">
        <f>IF('様式1'!B46="","",'様式1'!$F$11)</f>
      </c>
      <c r="G28">
        <f>IF('様式1'!B46="","",0)</f>
      </c>
      <c r="H28">
        <f>IF('様式1'!B46="","",0)</f>
      </c>
      <c r="I28">
        <f>IF('様式1'!B46="","",'様式1'!B46)</f>
      </c>
      <c r="J28">
        <f>IF('様式1'!G46="","",INDEX('名前'!$L$4:$L$41,MATCH('様式1'!G46,'名前'!$M$4:$M$41,0))&amp;" "&amp;IF('様式1'!P46=1,RIGHTB(10000000+'様式1'!H46,7),IF('様式1'!P46=2,RIGHTB(100000+'様式1'!H46,5),"")))</f>
      </c>
      <c r="K28">
        <f>IF('様式1'!I46="","",INDEX('名前'!$L$4:$L$41,MATCH('様式1'!I46,'名前'!$M$4:$M$41,0))&amp;" "&amp;IF('様式1'!Q46=1,RIGHTB(10000000+'様式1'!J46,7),IF('様式1'!Q46=2,RIGHTB(100000+'様式1'!J46,5),"")))</f>
      </c>
      <c r="L28">
        <f>IF('様式1'!K46="","",INDEX('名前'!$L$4:$L$41,MATCH('様式1'!K46,'名前'!$M$4:$M$41,0))&amp;" "&amp;IF('様式1'!R46=1,RIGHTB(10000000+'様式1'!L46,7),IF('様式1'!R46=2,RIGHTB(100000+'様式1'!L46,5),"")))</f>
      </c>
    </row>
    <row r="29" spans="1:12" ht="13.5">
      <c r="A29">
        <f>IF('様式1'!B47="","",'様式1'!F47*10000+'様式1'!B47&amp;"1111")</f>
      </c>
      <c r="B29">
        <f>IF('様式1'!C47="","",'様式1'!C47&amp;IF('様式1'!E47="","","("&amp;'様式1'!E47&amp;")"))</f>
      </c>
      <c r="C29">
        <f>IF('様式1'!D47="","",'様式1'!D47)</f>
      </c>
      <c r="D29">
        <f>IF('様式1'!F47="","",'様式1'!F47)</f>
      </c>
      <c r="E29">
        <f>IF('様式1'!B47="","",'様式1'!$C$11)</f>
      </c>
      <c r="F29">
        <f>IF('様式1'!B47="","",'様式1'!$F$11)</f>
      </c>
      <c r="G29">
        <f>IF('様式1'!B47="","",0)</f>
      </c>
      <c r="H29">
        <f>IF('様式1'!B47="","",0)</f>
      </c>
      <c r="I29">
        <f>IF('様式1'!B47="","",'様式1'!B47)</f>
      </c>
      <c r="J29">
        <f>IF('様式1'!G47="","",INDEX('名前'!$L$4:$L$41,MATCH('様式1'!G47,'名前'!$M$4:$M$41,0))&amp;" "&amp;IF('様式1'!P47=1,RIGHTB(10000000+'様式1'!H47,7),IF('様式1'!P47=2,RIGHTB(100000+'様式1'!H47,5),"")))</f>
      </c>
      <c r="K29">
        <f>IF('様式1'!I47="","",INDEX('名前'!$L$4:$L$41,MATCH('様式1'!I47,'名前'!$M$4:$M$41,0))&amp;" "&amp;IF('様式1'!Q47=1,RIGHTB(10000000+'様式1'!J47,7),IF('様式1'!Q47=2,RIGHTB(100000+'様式1'!J47,5),"")))</f>
      </c>
      <c r="L29">
        <f>IF('様式1'!K47="","",INDEX('名前'!$L$4:$L$41,MATCH('様式1'!K47,'名前'!$M$4:$M$41,0))&amp;" "&amp;IF('様式1'!R47=1,RIGHTB(10000000+'様式1'!L47,7),IF('様式1'!R47=2,RIGHTB(100000+'様式1'!L47,5),"")))</f>
      </c>
    </row>
    <row r="30" spans="1:12" ht="13.5">
      <c r="A30">
        <f>IF('様式1'!B48="","",'様式1'!F48*10000+'様式1'!B48&amp;"1111")</f>
      </c>
      <c r="B30">
        <f>IF('様式1'!C48="","",'様式1'!C48&amp;IF('様式1'!E48="","","("&amp;'様式1'!E48&amp;")"))</f>
      </c>
      <c r="C30">
        <f>IF('様式1'!D48="","",'様式1'!D48)</f>
      </c>
      <c r="D30">
        <f>IF('様式1'!F48="","",'様式1'!F48)</f>
      </c>
      <c r="E30">
        <f>IF('様式1'!B48="","",'様式1'!$C$11)</f>
      </c>
      <c r="F30">
        <f>IF('様式1'!B48="","",'様式1'!$F$11)</f>
      </c>
      <c r="G30">
        <f>IF('様式1'!B48="","",0)</f>
      </c>
      <c r="H30">
        <f>IF('様式1'!B48="","",0)</f>
      </c>
      <c r="I30">
        <f>IF('様式1'!B48="","",'様式1'!B48)</f>
      </c>
      <c r="J30">
        <f>IF('様式1'!G48="","",INDEX('名前'!$L$4:$L$41,MATCH('様式1'!G48,'名前'!$M$4:$M$41,0))&amp;" "&amp;IF('様式1'!P48=1,RIGHTB(10000000+'様式1'!H48,7),IF('様式1'!P48=2,RIGHTB(100000+'様式1'!H48,5),"")))</f>
      </c>
      <c r="K30">
        <f>IF('様式1'!I48="","",INDEX('名前'!$L$4:$L$41,MATCH('様式1'!I48,'名前'!$M$4:$M$41,0))&amp;" "&amp;IF('様式1'!Q48=1,RIGHTB(10000000+'様式1'!J48,7),IF('様式1'!Q48=2,RIGHTB(100000+'様式1'!J48,5),"")))</f>
      </c>
      <c r="L30">
        <f>IF('様式1'!K48="","",INDEX('名前'!$L$4:$L$41,MATCH('様式1'!K48,'名前'!$M$4:$M$41,0))&amp;" "&amp;IF('様式1'!R48=1,RIGHTB(10000000+'様式1'!L48,7),IF('様式1'!R48=2,RIGHTB(100000+'様式1'!L48,5),"")))</f>
      </c>
    </row>
    <row r="31" spans="1:12" ht="13.5">
      <c r="A31">
        <f>IF('様式1'!B49="","",'様式1'!F49*10000+'様式1'!B49&amp;"1111")</f>
      </c>
      <c r="B31">
        <f>IF('様式1'!C49="","",'様式1'!C49&amp;IF('様式1'!E49="","","("&amp;'様式1'!E49&amp;")"))</f>
      </c>
      <c r="C31">
        <f>IF('様式1'!D49="","",'様式1'!D49)</f>
      </c>
      <c r="D31">
        <f>IF('様式1'!F49="","",'様式1'!F49)</f>
      </c>
      <c r="E31">
        <f>IF('様式1'!B49="","",'様式1'!$C$11)</f>
      </c>
      <c r="F31">
        <f>IF('様式1'!B49="","",'様式1'!$F$11)</f>
      </c>
      <c r="G31">
        <f>IF('様式1'!B49="","",0)</f>
      </c>
      <c r="H31">
        <f>IF('様式1'!B49="","",0)</f>
      </c>
      <c r="I31">
        <f>IF('様式1'!B49="","",'様式1'!B49)</f>
      </c>
      <c r="J31">
        <f>IF('様式1'!G49="","",INDEX('名前'!$L$4:$L$41,MATCH('様式1'!G49,'名前'!$M$4:$M$41,0))&amp;" "&amp;IF('様式1'!P49=1,RIGHTB(10000000+'様式1'!H49,7),IF('様式1'!P49=2,RIGHTB(100000+'様式1'!H49,5),"")))</f>
      </c>
      <c r="K31">
        <f>IF('様式1'!I49="","",INDEX('名前'!$L$4:$L$41,MATCH('様式1'!I49,'名前'!$M$4:$M$41,0))&amp;" "&amp;IF('様式1'!Q49=1,RIGHTB(10000000+'様式1'!J49,7),IF('様式1'!Q49=2,RIGHTB(100000+'様式1'!J49,5),"")))</f>
      </c>
      <c r="L31">
        <f>IF('様式1'!K49="","",INDEX('名前'!$L$4:$L$41,MATCH('様式1'!K49,'名前'!$M$4:$M$41,0))&amp;" "&amp;IF('様式1'!R49=1,RIGHTB(10000000+'様式1'!L49,7),IF('様式1'!R49=2,RIGHTB(100000+'様式1'!L49,5),"")))</f>
      </c>
    </row>
    <row r="32" spans="1:12" ht="13.5">
      <c r="A32">
        <f>IF('様式1'!B50="","",'様式1'!F50*10000+'様式1'!B50&amp;"1111")</f>
      </c>
      <c r="B32">
        <f>IF('様式1'!C50="","",'様式1'!C50&amp;IF('様式1'!E50="","","("&amp;'様式1'!E50&amp;")"))</f>
      </c>
      <c r="C32">
        <f>IF('様式1'!D50="","",'様式1'!D50)</f>
      </c>
      <c r="D32">
        <f>IF('様式1'!F50="","",'様式1'!F50)</f>
      </c>
      <c r="E32">
        <f>IF('様式1'!B50="","",'様式1'!$C$11)</f>
      </c>
      <c r="F32">
        <f>IF('様式1'!B50="","",'様式1'!$F$11)</f>
      </c>
      <c r="G32">
        <f>IF('様式1'!B50="","",0)</f>
      </c>
      <c r="H32">
        <f>IF('様式1'!B50="","",0)</f>
      </c>
      <c r="I32">
        <f>IF('様式1'!B50="","",'様式1'!B50)</f>
      </c>
      <c r="J32">
        <f>IF('様式1'!G50="","",INDEX('名前'!$L$4:$L$41,MATCH('様式1'!G50,'名前'!$M$4:$M$41,0))&amp;" "&amp;IF('様式1'!P50=1,RIGHTB(10000000+'様式1'!H50,7),IF('様式1'!P50=2,RIGHTB(100000+'様式1'!H50,5),"")))</f>
      </c>
      <c r="K32">
        <f>IF('様式1'!I50="","",INDEX('名前'!$L$4:$L$41,MATCH('様式1'!I50,'名前'!$M$4:$M$41,0))&amp;" "&amp;IF('様式1'!Q50=1,RIGHTB(10000000+'様式1'!J50,7),IF('様式1'!Q50=2,RIGHTB(100000+'様式1'!J50,5),"")))</f>
      </c>
      <c r="L32">
        <f>IF('様式1'!K50="","",INDEX('名前'!$L$4:$L$41,MATCH('様式1'!K50,'名前'!$M$4:$M$41,0))&amp;" "&amp;IF('様式1'!R50=1,RIGHTB(10000000+'様式1'!L50,7),IF('様式1'!R50=2,RIGHTB(100000+'様式1'!L50,5),"")))</f>
      </c>
    </row>
    <row r="33" spans="1:12" ht="13.5">
      <c r="A33">
        <f>IF('様式1'!B51="","",'様式1'!F51*10000+'様式1'!B51&amp;"1111")</f>
      </c>
      <c r="B33">
        <f>IF('様式1'!C51="","",'様式1'!C51&amp;IF('様式1'!E51="","","("&amp;'様式1'!E51&amp;")"))</f>
      </c>
      <c r="C33">
        <f>IF('様式1'!D51="","",'様式1'!D51)</f>
      </c>
      <c r="D33">
        <f>IF('様式1'!F51="","",'様式1'!F51)</f>
      </c>
      <c r="E33">
        <f>IF('様式1'!B51="","",'様式1'!$C$11)</f>
      </c>
      <c r="F33">
        <f>IF('様式1'!B51="","",'様式1'!$F$11)</f>
      </c>
      <c r="G33">
        <f>IF('様式1'!B51="","",0)</f>
      </c>
      <c r="H33">
        <f>IF('様式1'!B51="","",0)</f>
      </c>
      <c r="I33">
        <f>IF('様式1'!B51="","",'様式1'!B51)</f>
      </c>
      <c r="J33">
        <f>IF('様式1'!G51="","",INDEX('名前'!$L$4:$L$41,MATCH('様式1'!G51,'名前'!$M$4:$M$41,0))&amp;" "&amp;IF('様式1'!P51=1,RIGHTB(10000000+'様式1'!H51,7),IF('様式1'!P51=2,RIGHTB(100000+'様式1'!H51,5),"")))</f>
      </c>
      <c r="K33">
        <f>IF('様式1'!I51="","",INDEX('名前'!$L$4:$L$41,MATCH('様式1'!I51,'名前'!$M$4:$M$41,0))&amp;" "&amp;IF('様式1'!Q51=1,RIGHTB(10000000+'様式1'!J51,7),IF('様式1'!Q51=2,RIGHTB(100000+'様式1'!J51,5),"")))</f>
      </c>
      <c r="L33">
        <f>IF('様式1'!K51="","",INDEX('名前'!$L$4:$L$41,MATCH('様式1'!K51,'名前'!$M$4:$M$41,0))&amp;" "&amp;IF('様式1'!R51=1,RIGHTB(10000000+'様式1'!L51,7),IF('様式1'!R51=2,RIGHTB(100000+'様式1'!L51,5),"")))</f>
      </c>
    </row>
    <row r="34" spans="1:12" ht="13.5">
      <c r="A34">
        <f>IF('様式1'!B52="","",'様式1'!F52*10000+'様式1'!B52&amp;"1111")</f>
      </c>
      <c r="B34">
        <f>IF('様式1'!C52="","",'様式1'!C52&amp;IF('様式1'!E52="","","("&amp;'様式1'!E52&amp;")"))</f>
      </c>
      <c r="C34">
        <f>IF('様式1'!D52="","",'様式1'!D52)</f>
      </c>
      <c r="D34">
        <f>IF('様式1'!F52="","",'様式1'!F52)</f>
      </c>
      <c r="E34">
        <f>IF('様式1'!B52="","",'様式1'!$C$11)</f>
      </c>
      <c r="F34">
        <f>IF('様式1'!B52="","",'様式1'!$F$11)</f>
      </c>
      <c r="G34">
        <f>IF('様式1'!B52="","",0)</f>
      </c>
      <c r="H34">
        <f>IF('様式1'!B52="","",0)</f>
      </c>
      <c r="I34">
        <f>IF('様式1'!B52="","",'様式1'!B52)</f>
      </c>
      <c r="J34">
        <f>IF('様式1'!G52="","",INDEX('名前'!$L$4:$L$41,MATCH('様式1'!G52,'名前'!$M$4:$M$41,0))&amp;" "&amp;IF('様式1'!P52=1,RIGHTB(10000000+'様式1'!H52,7),IF('様式1'!P52=2,RIGHTB(100000+'様式1'!H52,5),"")))</f>
      </c>
      <c r="K34">
        <f>IF('様式1'!I52="","",INDEX('名前'!$L$4:$L$41,MATCH('様式1'!I52,'名前'!$M$4:$M$41,0))&amp;" "&amp;IF('様式1'!Q52=1,RIGHTB(10000000+'様式1'!J52,7),IF('様式1'!Q52=2,RIGHTB(100000+'様式1'!J52,5),"")))</f>
      </c>
      <c r="L34">
        <f>IF('様式1'!K52="","",INDEX('名前'!$L$4:$L$41,MATCH('様式1'!K52,'名前'!$M$4:$M$41,0))&amp;" "&amp;IF('様式1'!R52=1,RIGHTB(10000000+'様式1'!L52,7),IF('様式1'!R52=2,RIGHTB(100000+'様式1'!L52,5),"")))</f>
      </c>
    </row>
    <row r="35" spans="1:12" ht="13.5">
      <c r="A35">
        <f>IF('様式1'!B53="","",'様式1'!F53*10000+'様式1'!B53&amp;"1111")</f>
      </c>
      <c r="B35">
        <f>IF('様式1'!C53="","",'様式1'!C53&amp;IF('様式1'!E53="","","("&amp;'様式1'!E53&amp;")"))</f>
      </c>
      <c r="C35">
        <f>IF('様式1'!D53="","",'様式1'!D53)</f>
      </c>
      <c r="D35">
        <f>IF('様式1'!F53="","",'様式1'!F53)</f>
      </c>
      <c r="E35">
        <f>IF('様式1'!B53="","",'様式1'!$C$11)</f>
      </c>
      <c r="F35">
        <f>IF('様式1'!B53="","",'様式1'!$F$11)</f>
      </c>
      <c r="G35">
        <f>IF('様式1'!B53="","",0)</f>
      </c>
      <c r="H35">
        <f>IF('様式1'!B53="","",0)</f>
      </c>
      <c r="I35">
        <f>IF('様式1'!B53="","",'様式1'!B53)</f>
      </c>
      <c r="J35">
        <f>IF('様式1'!G53="","",INDEX('名前'!$L$4:$L$41,MATCH('様式1'!G53,'名前'!$M$4:$M$41,0))&amp;" "&amp;IF('様式1'!P53=1,RIGHTB(10000000+'様式1'!H53,7),IF('様式1'!P53=2,RIGHTB(100000+'様式1'!H53,5),"")))</f>
      </c>
      <c r="K35">
        <f>IF('様式1'!I53="","",INDEX('名前'!$L$4:$L$41,MATCH('様式1'!I53,'名前'!$M$4:$M$41,0))&amp;" "&amp;IF('様式1'!Q53=1,RIGHTB(10000000+'様式1'!J53,7),IF('様式1'!Q53=2,RIGHTB(100000+'様式1'!J53,5),"")))</f>
      </c>
      <c r="L35">
        <f>IF('様式1'!K53="","",INDEX('名前'!$L$4:$L$41,MATCH('様式1'!K53,'名前'!$M$4:$M$41,0))&amp;" "&amp;IF('様式1'!R53=1,RIGHTB(10000000+'様式1'!L53,7),IF('様式1'!R53=2,RIGHTB(100000+'様式1'!L53,5),"")))</f>
      </c>
    </row>
    <row r="36" spans="1:12" ht="13.5">
      <c r="A36">
        <f>IF('様式1'!B54="","",'様式1'!F54*10000+'様式1'!B54&amp;"1111")</f>
      </c>
      <c r="B36">
        <f>IF('様式1'!C54="","",'様式1'!C54&amp;IF('様式1'!E54="","","("&amp;'様式1'!E54&amp;")"))</f>
      </c>
      <c r="C36">
        <f>IF('様式1'!D54="","",'様式1'!D54)</f>
      </c>
      <c r="D36">
        <f>IF('様式1'!F54="","",'様式1'!F54)</f>
      </c>
      <c r="E36">
        <f>IF('様式1'!B54="","",'様式1'!$C$11)</f>
      </c>
      <c r="F36">
        <f>IF('様式1'!B54="","",'様式1'!$F$11)</f>
      </c>
      <c r="G36">
        <f>IF('様式1'!B54="","",0)</f>
      </c>
      <c r="H36">
        <f>IF('様式1'!B54="","",0)</f>
      </c>
      <c r="I36">
        <f>IF('様式1'!B54="","",'様式1'!B54)</f>
      </c>
      <c r="J36">
        <f>IF('様式1'!G54="","",INDEX('名前'!$L$4:$L$41,MATCH('様式1'!G54,'名前'!$M$4:$M$41,0))&amp;" "&amp;IF('様式1'!P54=1,RIGHTB(10000000+'様式1'!H54,7),IF('様式1'!P54=2,RIGHTB(100000+'様式1'!H54,5),"")))</f>
      </c>
      <c r="K36">
        <f>IF('様式1'!I54="","",INDEX('名前'!$L$4:$L$41,MATCH('様式1'!I54,'名前'!$M$4:$M$41,0))&amp;" "&amp;IF('様式1'!Q54=1,RIGHTB(10000000+'様式1'!J54,7),IF('様式1'!Q54=2,RIGHTB(100000+'様式1'!J54,5),"")))</f>
      </c>
      <c r="L36">
        <f>IF('様式1'!K54="","",INDEX('名前'!$L$4:$L$41,MATCH('様式1'!K54,'名前'!$M$4:$M$41,0))&amp;" "&amp;IF('様式1'!R54=1,RIGHTB(10000000+'様式1'!L54,7),IF('様式1'!R54=2,RIGHTB(100000+'様式1'!L54,5),"")))</f>
      </c>
    </row>
    <row r="37" spans="1:12" ht="13.5">
      <c r="A37">
        <f>IF('様式1'!B55="","",'様式1'!F55*10000+'様式1'!B55&amp;"1111")</f>
      </c>
      <c r="B37">
        <f>IF('様式1'!C55="","",'様式1'!C55&amp;IF('様式1'!E55="","","("&amp;'様式1'!E55&amp;")"))</f>
      </c>
      <c r="C37">
        <f>IF('様式1'!D55="","",'様式1'!D55)</f>
      </c>
      <c r="D37">
        <f>IF('様式1'!F55="","",'様式1'!F55)</f>
      </c>
      <c r="E37">
        <f>IF('様式1'!B55="","",'様式1'!$C$11)</f>
      </c>
      <c r="F37">
        <f>IF('様式1'!B55="","",'様式1'!$F$11)</f>
      </c>
      <c r="G37">
        <f>IF('様式1'!B55="","",0)</f>
      </c>
      <c r="H37">
        <f>IF('様式1'!B55="","",0)</f>
      </c>
      <c r="I37">
        <f>IF('様式1'!B55="","",'様式1'!B55)</f>
      </c>
      <c r="J37">
        <f>IF('様式1'!G55="","",INDEX('名前'!$L$4:$L$41,MATCH('様式1'!G55,'名前'!$M$4:$M$41,0))&amp;" "&amp;IF('様式1'!P55=1,RIGHTB(10000000+'様式1'!H55,7),IF('様式1'!P55=2,RIGHTB(100000+'様式1'!H55,5),"")))</f>
      </c>
      <c r="K37">
        <f>IF('様式1'!I55="","",INDEX('名前'!$L$4:$L$41,MATCH('様式1'!I55,'名前'!$M$4:$M$41,0))&amp;" "&amp;IF('様式1'!Q55=1,RIGHTB(10000000+'様式1'!J55,7),IF('様式1'!Q55=2,RIGHTB(100000+'様式1'!J55,5),"")))</f>
      </c>
      <c r="L37">
        <f>IF('様式1'!K55="","",INDEX('名前'!$L$4:$L$41,MATCH('様式1'!K55,'名前'!$M$4:$M$41,0))&amp;" "&amp;IF('様式1'!R55=1,RIGHTB(10000000+'様式1'!L55,7),IF('様式1'!R55=2,RIGHTB(100000+'様式1'!L55,5),"")))</f>
      </c>
    </row>
    <row r="38" spans="1:12" ht="13.5">
      <c r="A38">
        <f>IF('様式1'!B56="","",'様式1'!F56*10000+'様式1'!B56&amp;"1111")</f>
      </c>
      <c r="B38">
        <f>IF('様式1'!C56="","",'様式1'!C56&amp;IF('様式1'!E56="","","("&amp;'様式1'!E56&amp;")"))</f>
      </c>
      <c r="C38">
        <f>IF('様式1'!D56="","",'様式1'!D56)</f>
      </c>
      <c r="D38">
        <f>IF('様式1'!F56="","",'様式1'!F56)</f>
      </c>
      <c r="E38">
        <f>IF('様式1'!B56="","",'様式1'!$C$11)</f>
      </c>
      <c r="F38">
        <f>IF('様式1'!B56="","",'様式1'!$F$11)</f>
      </c>
      <c r="G38">
        <f>IF('様式1'!B56="","",0)</f>
      </c>
      <c r="H38">
        <f>IF('様式1'!B56="","",0)</f>
      </c>
      <c r="I38">
        <f>IF('様式1'!B56="","",'様式1'!B56)</f>
      </c>
      <c r="J38">
        <f>IF('様式1'!G56="","",INDEX('名前'!$L$4:$L$41,MATCH('様式1'!G56,'名前'!$M$4:$M$41,0))&amp;" "&amp;IF('様式1'!P56=1,RIGHTB(10000000+'様式1'!H56,7),IF('様式1'!P56=2,RIGHTB(100000+'様式1'!H56,5),"")))</f>
      </c>
      <c r="K38">
        <f>IF('様式1'!I56="","",INDEX('名前'!$L$4:$L$41,MATCH('様式1'!I56,'名前'!$M$4:$M$41,0))&amp;" "&amp;IF('様式1'!Q56=1,RIGHTB(10000000+'様式1'!J56,7),IF('様式1'!Q56=2,RIGHTB(100000+'様式1'!J56,5),"")))</f>
      </c>
      <c r="L38">
        <f>IF('様式1'!K56="","",INDEX('名前'!$L$4:$L$41,MATCH('様式1'!K56,'名前'!$M$4:$M$41,0))&amp;" "&amp;IF('様式1'!R56=1,RIGHTB(10000000+'様式1'!L56,7),IF('様式1'!R56=2,RIGHTB(100000+'様式1'!L56,5),"")))</f>
      </c>
    </row>
    <row r="39" spans="1:12" ht="13.5">
      <c r="A39">
        <f>IF('様式1'!B57="","",'様式1'!F57*10000+'様式1'!B57&amp;"1111")</f>
      </c>
      <c r="B39">
        <f>IF('様式1'!C57="","",'様式1'!C57&amp;IF('様式1'!E57="","","("&amp;'様式1'!E57&amp;")"))</f>
      </c>
      <c r="C39">
        <f>IF('様式1'!D57="","",'様式1'!D57)</f>
      </c>
      <c r="D39">
        <f>IF('様式1'!F57="","",'様式1'!F57)</f>
      </c>
      <c r="E39">
        <f>IF('様式1'!B57="","",'様式1'!$C$11)</f>
      </c>
      <c r="F39">
        <f>IF('様式1'!B57="","",'様式1'!$F$11)</f>
      </c>
      <c r="G39">
        <f>IF('様式1'!B57="","",0)</f>
      </c>
      <c r="H39">
        <f>IF('様式1'!B57="","",0)</f>
      </c>
      <c r="I39">
        <f>IF('様式1'!B57="","",'様式1'!B57)</f>
      </c>
      <c r="J39">
        <f>IF('様式1'!G57="","",INDEX('名前'!$L$4:$L$41,MATCH('様式1'!G57,'名前'!$M$4:$M$41,0))&amp;" "&amp;IF('様式1'!P57=1,RIGHTB(10000000+'様式1'!H57,7),IF('様式1'!P57=2,RIGHTB(100000+'様式1'!H57,5),"")))</f>
      </c>
      <c r="K39">
        <f>IF('様式1'!I57="","",INDEX('名前'!$L$4:$L$41,MATCH('様式1'!I57,'名前'!$M$4:$M$41,0))&amp;" "&amp;IF('様式1'!Q57=1,RIGHTB(10000000+'様式1'!J57,7),IF('様式1'!Q57=2,RIGHTB(100000+'様式1'!J57,5),"")))</f>
      </c>
      <c r="L39">
        <f>IF('様式1'!K57="","",INDEX('名前'!$L$4:$L$41,MATCH('様式1'!K57,'名前'!$M$4:$M$41,0))&amp;" "&amp;IF('様式1'!R57=1,RIGHTB(10000000+'様式1'!L57,7),IF('様式1'!R57=2,RIGHTB(100000+'様式1'!L57,5),"")))</f>
      </c>
    </row>
    <row r="40" spans="1:12" ht="13.5">
      <c r="A40">
        <f>IF('様式1'!B58="","",'様式1'!F58*10000+'様式1'!B58&amp;"1111")</f>
      </c>
      <c r="B40">
        <f>IF('様式1'!C58="","",'様式1'!C58&amp;IF('様式1'!E58="","","("&amp;'様式1'!E58&amp;")"))</f>
      </c>
      <c r="C40">
        <f>IF('様式1'!D58="","",'様式1'!D58)</f>
      </c>
      <c r="D40">
        <f>IF('様式1'!F58="","",'様式1'!F58)</f>
      </c>
      <c r="E40">
        <f>IF('様式1'!B58="","",'様式1'!$C$11)</f>
      </c>
      <c r="F40">
        <f>IF('様式1'!B58="","",'様式1'!$F$11)</f>
      </c>
      <c r="G40">
        <f>IF('様式1'!B58="","",0)</f>
      </c>
      <c r="H40">
        <f>IF('様式1'!B58="","",0)</f>
      </c>
      <c r="I40">
        <f>IF('様式1'!B58="","",'様式1'!B58)</f>
      </c>
      <c r="J40">
        <f>IF('様式1'!G58="","",INDEX('名前'!$L$4:$L$41,MATCH('様式1'!G58,'名前'!$M$4:$M$41,0))&amp;" "&amp;IF('様式1'!P58=1,RIGHTB(10000000+'様式1'!H58,7),IF('様式1'!P58=2,RIGHTB(100000+'様式1'!H58,5),"")))</f>
      </c>
      <c r="K40">
        <f>IF('様式1'!I58="","",INDEX('名前'!$L$4:$L$41,MATCH('様式1'!I58,'名前'!$M$4:$M$41,0))&amp;" "&amp;IF('様式1'!Q58=1,RIGHTB(10000000+'様式1'!J58,7),IF('様式1'!Q58=2,RIGHTB(100000+'様式1'!J58,5),"")))</f>
      </c>
      <c r="L40">
        <f>IF('様式1'!K58="","",INDEX('名前'!$L$4:$L$41,MATCH('様式1'!K58,'名前'!$M$4:$M$41,0))&amp;" "&amp;IF('様式1'!R58=1,RIGHTB(10000000+'様式1'!L58,7),IF('様式1'!R58=2,RIGHTB(100000+'様式1'!L58,5),"")))</f>
      </c>
    </row>
    <row r="41" spans="1:12" ht="13.5">
      <c r="A41">
        <f>IF('様式1'!B59="","",'様式1'!F59*10000+'様式1'!B59&amp;"1111")</f>
      </c>
      <c r="B41">
        <f>IF('様式1'!C59="","",'様式1'!C59&amp;IF('様式1'!E59="","","("&amp;'様式1'!E59&amp;")"))</f>
      </c>
      <c r="C41">
        <f>IF('様式1'!D59="","",'様式1'!D59)</f>
      </c>
      <c r="D41">
        <f>IF('様式1'!F59="","",'様式1'!F59)</f>
      </c>
      <c r="E41">
        <f>IF('様式1'!B59="","",'様式1'!$C$11)</f>
      </c>
      <c r="F41">
        <f>IF('様式1'!B59="","",'様式1'!$F$11)</f>
      </c>
      <c r="G41">
        <f>IF('様式1'!B59="","",0)</f>
      </c>
      <c r="H41">
        <f>IF('様式1'!B59="","",0)</f>
      </c>
      <c r="I41">
        <f>IF('様式1'!B59="","",'様式1'!B59)</f>
      </c>
      <c r="J41">
        <f>IF('様式1'!G59="","",INDEX('名前'!$L$4:$L$41,MATCH('様式1'!G59,'名前'!$M$4:$M$41,0))&amp;" "&amp;IF('様式1'!P59=1,RIGHTB(10000000+'様式1'!H59,7),IF('様式1'!P59=2,RIGHTB(100000+'様式1'!H59,5),"")))</f>
      </c>
      <c r="K41">
        <f>IF('様式1'!I59="","",INDEX('名前'!$L$4:$L$41,MATCH('様式1'!I59,'名前'!$M$4:$M$41,0))&amp;" "&amp;IF('様式1'!Q59=1,RIGHTB(10000000+'様式1'!J59,7),IF('様式1'!Q59=2,RIGHTB(100000+'様式1'!J59,5),"")))</f>
      </c>
      <c r="L41">
        <f>IF('様式1'!K59="","",INDEX('名前'!$L$4:$L$41,MATCH('様式1'!K59,'名前'!$M$4:$M$41,0))&amp;" "&amp;IF('様式1'!R59=1,RIGHTB(10000000+'様式1'!L59,7),IF('様式1'!R59=2,RIGHTB(100000+'様式1'!L59,5),"")))</f>
      </c>
    </row>
    <row r="42" spans="1:12" ht="13.5">
      <c r="A42">
        <f>IF('様式1'!B60="","",'様式1'!F60*10000+'様式1'!B60&amp;"1111")</f>
      </c>
      <c r="B42">
        <f>IF('様式1'!C60="","",'様式1'!C60&amp;IF('様式1'!E60="","","("&amp;'様式1'!E60&amp;")"))</f>
      </c>
      <c r="C42">
        <f>IF('様式1'!D60="","",'様式1'!D60)</f>
      </c>
      <c r="D42">
        <f>IF('様式1'!F60="","",'様式1'!F60)</f>
      </c>
      <c r="E42">
        <f>IF('様式1'!B60="","",'様式1'!$C$11)</f>
      </c>
      <c r="F42">
        <f>IF('様式1'!B60="","",'様式1'!$F$11)</f>
      </c>
      <c r="G42">
        <f>IF('様式1'!B60="","",0)</f>
      </c>
      <c r="H42">
        <f>IF('様式1'!B60="","",0)</f>
      </c>
      <c r="I42">
        <f>IF('様式1'!B60="","",'様式1'!B60)</f>
      </c>
      <c r="J42">
        <f>IF('様式1'!G60="","",INDEX('名前'!$L$4:$L$41,MATCH('様式1'!G60,'名前'!$M$4:$M$41,0))&amp;" "&amp;IF('様式1'!P60=1,RIGHTB(10000000+'様式1'!H60,7),IF('様式1'!P60=2,RIGHTB(100000+'様式1'!H60,5),"")))</f>
      </c>
      <c r="K42">
        <f>IF('様式1'!I60="","",INDEX('名前'!$L$4:$L$41,MATCH('様式1'!I60,'名前'!$M$4:$M$41,0))&amp;" "&amp;IF('様式1'!Q60=1,RIGHTB(10000000+'様式1'!J60,7),IF('様式1'!Q60=2,RIGHTB(100000+'様式1'!J60,5),"")))</f>
      </c>
      <c r="L42">
        <f>IF('様式1'!K60="","",INDEX('名前'!$L$4:$L$41,MATCH('様式1'!K60,'名前'!$M$4:$M$41,0))&amp;" "&amp;IF('様式1'!R60=1,RIGHTB(10000000+'様式1'!L60,7),IF('様式1'!R60=2,RIGHTB(100000+'様式1'!L60,5),"")))</f>
      </c>
    </row>
    <row r="43" spans="1:12" ht="13.5">
      <c r="A43">
        <f>IF('様式1'!B61="","",'様式1'!F61*10000+'様式1'!B61&amp;"1111")</f>
      </c>
      <c r="B43">
        <f>IF('様式1'!C61="","",'様式1'!C61&amp;IF('様式1'!E61="","","("&amp;'様式1'!E61&amp;")"))</f>
      </c>
      <c r="C43">
        <f>IF('様式1'!D61="","",'様式1'!D61)</f>
      </c>
      <c r="D43">
        <f>IF('様式1'!F61="","",'様式1'!F61)</f>
      </c>
      <c r="E43">
        <f>IF('様式1'!B61="","",'様式1'!$C$11)</f>
      </c>
      <c r="F43">
        <f>IF('様式1'!B61="","",'様式1'!$F$11)</f>
      </c>
      <c r="G43">
        <f>IF('様式1'!B61="","",0)</f>
      </c>
      <c r="H43">
        <f>IF('様式1'!B61="","",0)</f>
      </c>
      <c r="I43">
        <f>IF('様式1'!B61="","",'様式1'!B61)</f>
      </c>
      <c r="J43">
        <f>IF('様式1'!G61="","",INDEX('名前'!$L$4:$L$41,MATCH('様式1'!G61,'名前'!$M$4:$M$41,0))&amp;" "&amp;IF('様式1'!P61=1,RIGHTB(10000000+'様式1'!H61,7),IF('様式1'!P61=2,RIGHTB(100000+'様式1'!H61,5),"")))</f>
      </c>
      <c r="K43">
        <f>IF('様式1'!I61="","",INDEX('名前'!$L$4:$L$41,MATCH('様式1'!I61,'名前'!$M$4:$M$41,0))&amp;" "&amp;IF('様式1'!Q61=1,RIGHTB(10000000+'様式1'!J61,7),IF('様式1'!Q61=2,RIGHTB(100000+'様式1'!J61,5),"")))</f>
      </c>
      <c r="L43">
        <f>IF('様式1'!K61="","",INDEX('名前'!$L$4:$L$41,MATCH('様式1'!K61,'名前'!$M$4:$M$41,0))&amp;" "&amp;IF('様式1'!R61=1,RIGHTB(10000000+'様式1'!L61,7),IF('様式1'!R61=2,RIGHTB(100000+'様式1'!L61,5),"")))</f>
      </c>
    </row>
    <row r="44" spans="1:12" ht="13.5">
      <c r="A44">
        <f>IF('様式1'!B62="","",'様式1'!F62*10000+'様式1'!B62&amp;"1111")</f>
      </c>
      <c r="B44">
        <f>IF('様式1'!C62="","",'様式1'!C62&amp;IF('様式1'!E62="","","("&amp;'様式1'!E62&amp;")"))</f>
      </c>
      <c r="C44">
        <f>IF('様式1'!D62="","",'様式1'!D62)</f>
      </c>
      <c r="D44">
        <f>IF('様式1'!F62="","",'様式1'!F62)</f>
      </c>
      <c r="E44">
        <f>IF('様式1'!B62="","",'様式1'!$C$11)</f>
      </c>
      <c r="F44">
        <f>IF('様式1'!B62="","",'様式1'!$F$11)</f>
      </c>
      <c r="G44">
        <f>IF('様式1'!B62="","",0)</f>
      </c>
      <c r="H44">
        <f>IF('様式1'!B62="","",0)</f>
      </c>
      <c r="I44">
        <f>IF('様式1'!B62="","",'様式1'!B62)</f>
      </c>
      <c r="J44">
        <f>IF('様式1'!G62="","",INDEX('名前'!$L$4:$L$41,MATCH('様式1'!G62,'名前'!$M$4:$M$41,0))&amp;" "&amp;IF('様式1'!P62=1,RIGHTB(10000000+'様式1'!H62,7),IF('様式1'!P62=2,RIGHTB(100000+'様式1'!H62,5),"")))</f>
      </c>
      <c r="K44">
        <f>IF('様式1'!I62="","",INDEX('名前'!$L$4:$L$41,MATCH('様式1'!I62,'名前'!$M$4:$M$41,0))&amp;" "&amp;IF('様式1'!Q62=1,RIGHTB(10000000+'様式1'!J62,7),IF('様式1'!Q62=2,RIGHTB(100000+'様式1'!J62,5),"")))</f>
      </c>
      <c r="L44">
        <f>IF('様式1'!K62="","",INDEX('名前'!$L$4:$L$41,MATCH('様式1'!K62,'名前'!$M$4:$M$41,0))&amp;" "&amp;IF('様式1'!R62=1,RIGHTB(10000000+'様式1'!L62,7),IF('様式1'!R62=2,RIGHTB(100000+'様式1'!L62,5),"")))</f>
      </c>
    </row>
    <row r="45" spans="1:12" ht="13.5">
      <c r="A45">
        <f>IF('様式1'!B63="","",'様式1'!F63*10000+'様式1'!B63&amp;"1111")</f>
      </c>
      <c r="B45">
        <f>IF('様式1'!C63="","",'様式1'!C63&amp;IF('様式1'!E63="","","("&amp;'様式1'!E63&amp;")"))</f>
      </c>
      <c r="C45">
        <f>IF('様式1'!D63="","",'様式1'!D63)</f>
      </c>
      <c r="D45">
        <f>IF('様式1'!F63="","",'様式1'!F63)</f>
      </c>
      <c r="E45">
        <f>IF('様式1'!B63="","",'様式1'!$C$11)</f>
      </c>
      <c r="F45">
        <f>IF('様式1'!B63="","",'様式1'!$F$11)</f>
      </c>
      <c r="G45">
        <f>IF('様式1'!B63="","",0)</f>
      </c>
      <c r="H45">
        <f>IF('様式1'!B63="","",0)</f>
      </c>
      <c r="I45">
        <f>IF('様式1'!B63="","",'様式1'!B63)</f>
      </c>
      <c r="J45">
        <f>IF('様式1'!G63="","",INDEX('名前'!$L$4:$L$41,MATCH('様式1'!G63,'名前'!$M$4:$M$41,0))&amp;" "&amp;IF('様式1'!P63=1,RIGHTB(10000000+'様式1'!H63,7),IF('様式1'!P63=2,RIGHTB(100000+'様式1'!H63,5),"")))</f>
      </c>
      <c r="K45">
        <f>IF('様式1'!I63="","",INDEX('名前'!$L$4:$L$41,MATCH('様式1'!I63,'名前'!$M$4:$M$41,0))&amp;" "&amp;IF('様式1'!Q63=1,RIGHTB(10000000+'様式1'!J63,7),IF('様式1'!Q63=2,RIGHTB(100000+'様式1'!J63,5),"")))</f>
      </c>
      <c r="L45">
        <f>IF('様式1'!K63="","",INDEX('名前'!$L$4:$L$41,MATCH('様式1'!K63,'名前'!$M$4:$M$41,0))&amp;" "&amp;IF('様式1'!R63=1,RIGHTB(10000000+'様式1'!L63,7),IF('様式1'!R63=2,RIGHTB(100000+'様式1'!L63,5),"")))</f>
      </c>
    </row>
    <row r="46" spans="1:12" ht="13.5">
      <c r="A46">
        <f>IF('様式1'!B64="","",'様式1'!F64*10000+'様式1'!B64&amp;"1111")</f>
      </c>
      <c r="B46">
        <f>IF('様式1'!C64="","",'様式1'!C64&amp;IF('様式1'!E64="","","("&amp;'様式1'!E64&amp;")"))</f>
      </c>
      <c r="C46">
        <f>IF('様式1'!D64="","",'様式1'!D64)</f>
      </c>
      <c r="D46">
        <f>IF('様式1'!F64="","",'様式1'!F64)</f>
      </c>
      <c r="E46">
        <f>IF('様式1'!B64="","",'様式1'!$C$11)</f>
      </c>
      <c r="F46">
        <f>IF('様式1'!B64="","",'様式1'!$F$11)</f>
      </c>
      <c r="G46">
        <f>IF('様式1'!B64="","",0)</f>
      </c>
      <c r="H46">
        <f>IF('様式1'!B64="","",0)</f>
      </c>
      <c r="I46">
        <f>IF('様式1'!B64="","",'様式1'!B64)</f>
      </c>
      <c r="J46">
        <f>IF('様式1'!G64="","",INDEX('名前'!$L$4:$L$41,MATCH('様式1'!G64,'名前'!$M$4:$M$41,0))&amp;" "&amp;IF('様式1'!P64=1,RIGHTB(10000000+'様式1'!H64,7),IF('様式1'!P64=2,RIGHTB(100000+'様式1'!H64,5),"")))</f>
      </c>
      <c r="K46">
        <f>IF('様式1'!I64="","",INDEX('名前'!$L$4:$L$41,MATCH('様式1'!I64,'名前'!$M$4:$M$41,0))&amp;" "&amp;IF('様式1'!Q64=1,RIGHTB(10000000+'様式1'!J64,7),IF('様式1'!Q64=2,RIGHTB(100000+'様式1'!J64,5),"")))</f>
      </c>
      <c r="L46">
        <f>IF('様式1'!K64="","",INDEX('名前'!$L$4:$L$41,MATCH('様式1'!K64,'名前'!$M$4:$M$41,0))&amp;" "&amp;IF('様式1'!R64=1,RIGHTB(10000000+'様式1'!L64,7),IF('様式1'!R64=2,RIGHTB(100000+'様式1'!L64,5),"")))</f>
      </c>
    </row>
    <row r="47" spans="1:12" ht="13.5">
      <c r="A47">
        <f>IF('様式1'!B65="","",'様式1'!F65*10000+'様式1'!B65&amp;"1111")</f>
      </c>
      <c r="B47">
        <f>IF('様式1'!C65="","",'様式1'!C65&amp;IF('様式1'!E65="","","("&amp;'様式1'!E65&amp;")"))</f>
      </c>
      <c r="C47">
        <f>IF('様式1'!D65="","",'様式1'!D65)</f>
      </c>
      <c r="D47">
        <f>IF('様式1'!F65="","",'様式1'!F65)</f>
      </c>
      <c r="E47">
        <f>IF('様式1'!B65="","",'様式1'!$C$11)</f>
      </c>
      <c r="F47">
        <f>IF('様式1'!B65="","",'様式1'!$F$11)</f>
      </c>
      <c r="G47">
        <f>IF('様式1'!B65="","",0)</f>
      </c>
      <c r="H47">
        <f>IF('様式1'!B65="","",0)</f>
      </c>
      <c r="I47">
        <f>IF('様式1'!B65="","",'様式1'!B65)</f>
      </c>
      <c r="J47">
        <f>IF('様式1'!G65="","",INDEX('名前'!$L$4:$L$41,MATCH('様式1'!G65,'名前'!$M$4:$M$41,0))&amp;" "&amp;IF('様式1'!P65=1,RIGHTB(10000000+'様式1'!H65,7),IF('様式1'!P65=2,RIGHTB(100000+'様式1'!H65,5),"")))</f>
      </c>
      <c r="K47">
        <f>IF('様式1'!I65="","",INDEX('名前'!$L$4:$L$41,MATCH('様式1'!I65,'名前'!$M$4:$M$41,0))&amp;" "&amp;IF('様式1'!Q65=1,RIGHTB(10000000+'様式1'!J65,7),IF('様式1'!Q65=2,RIGHTB(100000+'様式1'!J65,5),"")))</f>
      </c>
      <c r="L47">
        <f>IF('様式1'!K65="","",INDEX('名前'!$L$4:$L$41,MATCH('様式1'!K65,'名前'!$M$4:$M$41,0))&amp;" "&amp;IF('様式1'!R65=1,RIGHTB(10000000+'様式1'!L65,7),IF('様式1'!R65=2,RIGHTB(100000+'様式1'!L65,5),"")))</f>
      </c>
    </row>
    <row r="48" spans="1:12" ht="13.5">
      <c r="A48">
        <f>IF('様式1'!B66="","",'様式1'!F66*10000+'様式1'!B66&amp;"1111")</f>
      </c>
      <c r="B48">
        <f>IF('様式1'!C66="","",'様式1'!C66&amp;IF('様式1'!E66="","","("&amp;'様式1'!E66&amp;")"))</f>
      </c>
      <c r="C48">
        <f>IF('様式1'!D66="","",'様式1'!D66)</f>
      </c>
      <c r="D48">
        <f>IF('様式1'!F66="","",'様式1'!F66)</f>
      </c>
      <c r="E48">
        <f>IF('様式1'!B66="","",'様式1'!$C$11)</f>
      </c>
      <c r="F48">
        <f>IF('様式1'!B66="","",'様式1'!$F$11)</f>
      </c>
      <c r="G48">
        <f>IF('様式1'!B66="","",0)</f>
      </c>
      <c r="H48">
        <f>IF('様式1'!B66="","",0)</f>
      </c>
      <c r="I48">
        <f>IF('様式1'!B66="","",'様式1'!B66)</f>
      </c>
      <c r="J48">
        <f>IF('様式1'!G66="","",INDEX('名前'!$L$4:$L$41,MATCH('様式1'!G66,'名前'!$M$4:$M$41,0))&amp;" "&amp;IF('様式1'!P66=1,RIGHTB(10000000+'様式1'!H66,7),IF('様式1'!P66=2,RIGHTB(100000+'様式1'!H66,5),"")))</f>
      </c>
      <c r="K48">
        <f>IF('様式1'!I66="","",INDEX('名前'!$L$4:$L$41,MATCH('様式1'!I66,'名前'!$M$4:$M$41,0))&amp;" "&amp;IF('様式1'!Q66=1,RIGHTB(10000000+'様式1'!J66,7),IF('様式1'!Q66=2,RIGHTB(100000+'様式1'!J66,5),"")))</f>
      </c>
      <c r="L48">
        <f>IF('様式1'!K66="","",INDEX('名前'!$L$4:$L$41,MATCH('様式1'!K66,'名前'!$M$4:$M$41,0))&amp;" "&amp;IF('様式1'!R66=1,RIGHTB(10000000+'様式1'!L66,7),IF('様式1'!R66=2,RIGHTB(100000+'様式1'!L66,5),"")))</f>
      </c>
    </row>
    <row r="49" spans="1:12" ht="13.5">
      <c r="A49">
        <f>IF('様式1'!B67="","",'様式1'!F67*10000+'様式1'!B67&amp;"1111")</f>
      </c>
      <c r="B49">
        <f>IF('様式1'!C67="","",'様式1'!C67&amp;IF('様式1'!E67="","","("&amp;'様式1'!E67&amp;")"))</f>
      </c>
      <c r="C49">
        <f>IF('様式1'!D67="","",'様式1'!D67)</f>
      </c>
      <c r="D49">
        <f>IF('様式1'!F67="","",'様式1'!F67)</f>
      </c>
      <c r="E49">
        <f>IF('様式1'!B67="","",'様式1'!$C$11)</f>
      </c>
      <c r="F49">
        <f>IF('様式1'!B67="","",'様式1'!$F$11)</f>
      </c>
      <c r="G49">
        <f>IF('様式1'!B67="","",0)</f>
      </c>
      <c r="H49">
        <f>IF('様式1'!B67="","",0)</f>
      </c>
      <c r="I49">
        <f>IF('様式1'!B67="","",'様式1'!B67)</f>
      </c>
      <c r="J49">
        <f>IF('様式1'!G67="","",INDEX('名前'!$L$4:$L$41,MATCH('様式1'!G67,'名前'!$M$4:$M$41,0))&amp;" "&amp;IF('様式1'!P67=1,RIGHTB(10000000+'様式1'!H67,7),IF('様式1'!P67=2,RIGHTB(100000+'様式1'!H67,5),"")))</f>
      </c>
      <c r="K49">
        <f>IF('様式1'!I67="","",INDEX('名前'!$L$4:$L$41,MATCH('様式1'!I67,'名前'!$M$4:$M$41,0))&amp;" "&amp;IF('様式1'!Q67=1,RIGHTB(10000000+'様式1'!J67,7),IF('様式1'!Q67=2,RIGHTB(100000+'様式1'!J67,5),"")))</f>
      </c>
      <c r="L49">
        <f>IF('様式1'!K67="","",INDEX('名前'!$L$4:$L$41,MATCH('様式1'!K67,'名前'!$M$4:$M$41,0))&amp;" "&amp;IF('様式1'!R67=1,RIGHTB(10000000+'様式1'!L67,7),IF('様式1'!R67=2,RIGHTB(100000+'様式1'!L67,5),"")))</f>
      </c>
    </row>
    <row r="50" spans="1:12" ht="13.5">
      <c r="A50">
        <f>IF('様式1'!B68="","",'様式1'!F68*10000+'様式1'!B68&amp;"1111")</f>
      </c>
      <c r="B50">
        <f>IF('様式1'!C68="","",'様式1'!C68&amp;IF('様式1'!E68="","","("&amp;'様式1'!E68&amp;")"))</f>
      </c>
      <c r="C50">
        <f>IF('様式1'!D68="","",'様式1'!D68)</f>
      </c>
      <c r="D50">
        <f>IF('様式1'!F68="","",'様式1'!F68)</f>
      </c>
      <c r="E50">
        <f>IF('様式1'!B68="","",'様式1'!$C$11)</f>
      </c>
      <c r="F50">
        <f>IF('様式1'!B68="","",'様式1'!$F$11)</f>
      </c>
      <c r="G50">
        <f>IF('様式1'!B68="","",0)</f>
      </c>
      <c r="H50">
        <f>IF('様式1'!B68="","",0)</f>
      </c>
      <c r="I50">
        <f>IF('様式1'!B68="","",'様式1'!B68)</f>
      </c>
      <c r="J50">
        <f>IF('様式1'!G68="","",INDEX('名前'!$L$4:$L$41,MATCH('様式1'!G68,'名前'!$M$4:$M$41,0))&amp;" "&amp;IF('様式1'!P68=1,RIGHTB(10000000+'様式1'!H68,7),IF('様式1'!P68=2,RIGHTB(100000+'様式1'!H68,5),"")))</f>
      </c>
      <c r="K50">
        <f>IF('様式1'!I68="","",INDEX('名前'!$L$4:$L$41,MATCH('様式1'!I68,'名前'!$M$4:$M$41,0))&amp;" "&amp;IF('様式1'!Q68=1,RIGHTB(10000000+'様式1'!J68,7),IF('様式1'!Q68=2,RIGHTB(100000+'様式1'!J68,5),"")))</f>
      </c>
      <c r="L50">
        <f>IF('様式1'!K68="","",INDEX('名前'!$L$4:$L$41,MATCH('様式1'!K68,'名前'!$M$4:$M$41,0))&amp;" "&amp;IF('様式1'!R68=1,RIGHTB(10000000+'様式1'!L68,7),IF('様式1'!R68=2,RIGHTB(100000+'様式1'!L68,5),"")))</f>
      </c>
    </row>
    <row r="51" spans="1:12" ht="13.5">
      <c r="A51">
        <f>IF('様式1'!B69="","",'様式1'!F69*10000+'様式1'!B69&amp;"1111")</f>
      </c>
      <c r="B51">
        <f>IF('様式1'!C69="","",'様式1'!C69&amp;IF('様式1'!E69="","","("&amp;'様式1'!E69&amp;")"))</f>
      </c>
      <c r="C51">
        <f>IF('様式1'!D69="","",'様式1'!D69)</f>
      </c>
      <c r="D51">
        <f>IF('様式1'!F69="","",'様式1'!F69)</f>
      </c>
      <c r="E51">
        <f>IF('様式1'!B69="","",'様式1'!$C$11)</f>
      </c>
      <c r="F51">
        <f>IF('様式1'!B69="","",'様式1'!$F$11)</f>
      </c>
      <c r="G51">
        <f>IF('様式1'!B69="","",0)</f>
      </c>
      <c r="H51">
        <f>IF('様式1'!B69="","",0)</f>
      </c>
      <c r="I51">
        <f>IF('様式1'!B69="","",'様式1'!B69)</f>
      </c>
      <c r="J51">
        <f>IF('様式1'!G69="","",INDEX('名前'!$L$4:$L$41,MATCH('様式1'!G69,'名前'!$M$4:$M$41,0))&amp;" "&amp;IF('様式1'!P69=1,RIGHTB(10000000+'様式1'!H69,7),IF('様式1'!P69=2,RIGHTB(100000+'様式1'!H69,5),"")))</f>
      </c>
      <c r="K51">
        <f>IF('様式1'!I69="","",INDEX('名前'!$L$4:$L$41,MATCH('様式1'!I69,'名前'!$M$4:$M$41,0))&amp;" "&amp;IF('様式1'!Q69=1,RIGHTB(10000000+'様式1'!J69,7),IF('様式1'!Q69=2,RIGHTB(100000+'様式1'!J69,5),"")))</f>
      </c>
      <c r="L51">
        <f>IF('様式1'!K69="","",INDEX('名前'!$L$4:$L$41,MATCH('様式1'!K69,'名前'!$M$4:$M$41,0))&amp;" "&amp;IF('様式1'!R69=1,RIGHTB(10000000+'様式1'!L69,7),IF('様式1'!R69=2,RIGHTB(100000+'様式1'!L69,5),"")))</f>
      </c>
    </row>
    <row r="52" spans="1:12" ht="13.5">
      <c r="A52">
        <f>IF('様式1'!B70="","",'様式1'!F70*10000+'様式1'!B70&amp;"1111")</f>
      </c>
      <c r="B52">
        <f>IF('様式1'!C70="","",'様式1'!C70&amp;IF('様式1'!E70="","","("&amp;'様式1'!E70&amp;")"))</f>
      </c>
      <c r="C52">
        <f>IF('様式1'!D70="","",'様式1'!D70)</f>
      </c>
      <c r="D52">
        <f>IF('様式1'!F70="","",'様式1'!F70)</f>
      </c>
      <c r="E52">
        <f>IF('様式1'!B70="","",'様式1'!$C$11)</f>
      </c>
      <c r="F52">
        <f>IF('様式1'!B70="","",'様式1'!$F$11)</f>
      </c>
      <c r="G52">
        <f>IF('様式1'!B70="","",0)</f>
      </c>
      <c r="H52">
        <f>IF('様式1'!B70="","",0)</f>
      </c>
      <c r="I52">
        <f>IF('様式1'!B70="","",'様式1'!B70)</f>
      </c>
      <c r="J52">
        <f>IF('様式1'!G70="","",INDEX('名前'!$L$4:$L$41,MATCH('様式1'!G70,'名前'!$M$4:$M$41,0))&amp;" "&amp;IF('様式1'!P70=1,RIGHTB(10000000+'様式1'!H70,7),IF('様式1'!P70=2,RIGHTB(100000+'様式1'!H70,5),"")))</f>
      </c>
      <c r="K52">
        <f>IF('様式1'!I70="","",INDEX('名前'!$L$4:$L$41,MATCH('様式1'!I70,'名前'!$M$4:$M$41,0))&amp;" "&amp;IF('様式1'!Q70=1,RIGHTB(10000000+'様式1'!J70,7),IF('様式1'!Q70=2,RIGHTB(100000+'様式1'!J70,5),"")))</f>
      </c>
      <c r="L52">
        <f>IF('様式1'!K70="","",INDEX('名前'!$L$4:$L$41,MATCH('様式1'!K70,'名前'!$M$4:$M$41,0))&amp;" "&amp;IF('様式1'!R70=1,RIGHTB(10000000+'様式1'!L70,7),IF('様式1'!R70=2,RIGHTB(100000+'様式1'!L70,5),"")))</f>
      </c>
    </row>
    <row r="53" spans="1:12" ht="13.5">
      <c r="A53">
        <f>IF('様式1'!B71="","",'様式1'!F71*10000+'様式1'!B71&amp;"1111")</f>
      </c>
      <c r="B53">
        <f>IF('様式1'!C71="","",'様式1'!C71&amp;IF('様式1'!E71="","","("&amp;'様式1'!E71&amp;")"))</f>
      </c>
      <c r="C53">
        <f>IF('様式1'!D71="","",'様式1'!D71)</f>
      </c>
      <c r="D53">
        <f>IF('様式1'!F71="","",'様式1'!F71)</f>
      </c>
      <c r="E53">
        <f>IF('様式1'!B71="","",'様式1'!$C$11)</f>
      </c>
      <c r="F53">
        <f>IF('様式1'!B71="","",'様式1'!$F$11)</f>
      </c>
      <c r="G53">
        <f>IF('様式1'!B71="","",0)</f>
      </c>
      <c r="H53">
        <f>IF('様式1'!B71="","",0)</f>
      </c>
      <c r="I53">
        <f>IF('様式1'!B71="","",'様式1'!B71)</f>
      </c>
      <c r="J53">
        <f>IF('様式1'!G71="","",INDEX('名前'!$L$4:$L$41,MATCH('様式1'!G71,'名前'!$M$4:$M$41,0))&amp;" "&amp;IF('様式1'!P71=1,RIGHTB(10000000+'様式1'!H71,7),IF('様式1'!P71=2,RIGHTB(100000+'様式1'!H71,5),"")))</f>
      </c>
      <c r="K53">
        <f>IF('様式1'!I71="","",INDEX('名前'!$L$4:$L$41,MATCH('様式1'!I71,'名前'!$M$4:$M$41,0))&amp;" "&amp;IF('様式1'!Q71=1,RIGHTB(10000000+'様式1'!J71,7),IF('様式1'!Q71=2,RIGHTB(100000+'様式1'!J71,5),"")))</f>
      </c>
      <c r="L53">
        <f>IF('様式1'!K71="","",INDEX('名前'!$L$4:$L$41,MATCH('様式1'!K71,'名前'!$M$4:$M$41,0))&amp;" "&amp;IF('様式1'!R71=1,RIGHTB(10000000+'様式1'!L71,7),IF('様式1'!R71=2,RIGHTB(100000+'様式1'!L71,5),"")))</f>
      </c>
    </row>
    <row r="54" spans="1:12" ht="13.5">
      <c r="A54">
        <f>IF('様式1'!B72="","",'様式1'!F72*10000+'様式1'!B72&amp;"1111")</f>
      </c>
      <c r="B54">
        <f>IF('様式1'!C72="","",'様式1'!C72&amp;IF('様式1'!E72="","","("&amp;'様式1'!E72&amp;")"))</f>
      </c>
      <c r="C54">
        <f>IF('様式1'!D72="","",'様式1'!D72)</f>
      </c>
      <c r="D54">
        <f>IF('様式1'!F72="","",'様式1'!F72)</f>
      </c>
      <c r="E54">
        <f>IF('様式1'!B72="","",'様式1'!$C$11)</f>
      </c>
      <c r="F54">
        <f>IF('様式1'!B72="","",'様式1'!$F$11)</f>
      </c>
      <c r="G54">
        <f>IF('様式1'!B72="","",0)</f>
      </c>
      <c r="H54">
        <f>IF('様式1'!B72="","",0)</f>
      </c>
      <c r="I54">
        <f>IF('様式1'!B72="","",'様式1'!B72)</f>
      </c>
      <c r="J54">
        <f>IF('様式1'!G72="","",INDEX('名前'!$L$4:$L$41,MATCH('様式1'!G72,'名前'!$M$4:$M$41,0))&amp;" "&amp;IF('様式1'!P72=1,RIGHTB(10000000+'様式1'!H72,7),IF('様式1'!P72=2,RIGHTB(100000+'様式1'!H72,5),"")))</f>
      </c>
      <c r="K54">
        <f>IF('様式1'!I72="","",INDEX('名前'!$L$4:$L$41,MATCH('様式1'!I72,'名前'!$M$4:$M$41,0))&amp;" "&amp;IF('様式1'!Q72=1,RIGHTB(10000000+'様式1'!J72,7),IF('様式1'!Q72=2,RIGHTB(100000+'様式1'!J72,5),"")))</f>
      </c>
      <c r="L54">
        <f>IF('様式1'!K72="","",INDEX('名前'!$L$4:$L$41,MATCH('様式1'!K72,'名前'!$M$4:$M$41,0))&amp;" "&amp;IF('様式1'!R72=1,RIGHTB(10000000+'様式1'!L72,7),IF('様式1'!R72=2,RIGHTB(100000+'様式1'!L72,5),"")))</f>
      </c>
    </row>
    <row r="55" spans="1:12" ht="13.5">
      <c r="A55">
        <f>IF('様式1'!B73="","",'様式1'!F73*10000+'様式1'!B73&amp;"1111")</f>
      </c>
      <c r="B55">
        <f>IF('様式1'!C73="","",'様式1'!C73&amp;IF('様式1'!E73="","","("&amp;'様式1'!E73&amp;")"))</f>
      </c>
      <c r="C55">
        <f>IF('様式1'!D73="","",'様式1'!D73)</f>
      </c>
      <c r="D55">
        <f>IF('様式1'!F73="","",'様式1'!F73)</f>
      </c>
      <c r="E55">
        <f>IF('様式1'!B73="","",'様式1'!$C$11)</f>
      </c>
      <c r="F55">
        <f>IF('様式1'!B73="","",'様式1'!$F$11)</f>
      </c>
      <c r="G55">
        <f>IF('様式1'!B73="","",0)</f>
      </c>
      <c r="H55">
        <f>IF('様式1'!B73="","",0)</f>
      </c>
      <c r="I55">
        <f>IF('様式1'!B73="","",'様式1'!B73)</f>
      </c>
      <c r="J55">
        <f>IF('様式1'!G73="","",INDEX('名前'!$L$4:$L$41,MATCH('様式1'!G73,'名前'!$M$4:$M$41,0))&amp;" "&amp;IF('様式1'!P73=1,RIGHTB(10000000+'様式1'!H73,7),IF('様式1'!P73=2,RIGHTB(100000+'様式1'!H73,5),"")))</f>
      </c>
      <c r="K55">
        <f>IF('様式1'!I73="","",INDEX('名前'!$L$4:$L$41,MATCH('様式1'!I73,'名前'!$M$4:$M$41,0))&amp;" "&amp;IF('様式1'!Q73=1,RIGHTB(10000000+'様式1'!J73,7),IF('様式1'!Q73=2,RIGHTB(100000+'様式1'!J73,5),"")))</f>
      </c>
      <c r="L55">
        <f>IF('様式1'!K73="","",INDEX('名前'!$L$4:$L$41,MATCH('様式1'!K73,'名前'!$M$4:$M$41,0))&amp;" "&amp;IF('様式1'!R73=1,RIGHTB(10000000+'様式1'!L73,7),IF('様式1'!R73=2,RIGHTB(100000+'様式1'!L73,5),"")))</f>
      </c>
    </row>
    <row r="56" spans="1:12" ht="13.5">
      <c r="A56">
        <f>IF('様式1'!B74="","",'様式1'!F74*10000+'様式1'!B74&amp;"1111")</f>
      </c>
      <c r="B56">
        <f>IF('様式1'!C74="","",'様式1'!C74&amp;IF('様式1'!E74="","","("&amp;'様式1'!E74&amp;")"))</f>
      </c>
      <c r="C56">
        <f>IF('様式1'!D74="","",'様式1'!D74)</f>
      </c>
      <c r="D56">
        <f>IF('様式1'!F74="","",'様式1'!F74)</f>
      </c>
      <c r="E56">
        <f>IF('様式1'!B74="","",'様式1'!$C$11)</f>
      </c>
      <c r="F56">
        <f>IF('様式1'!B74="","",'様式1'!$F$11)</f>
      </c>
      <c r="G56">
        <f>IF('様式1'!B74="","",0)</f>
      </c>
      <c r="H56">
        <f>IF('様式1'!B74="","",0)</f>
      </c>
      <c r="I56">
        <f>IF('様式1'!B74="","",'様式1'!B74)</f>
      </c>
      <c r="J56">
        <f>IF('様式1'!G74="","",INDEX('名前'!$L$4:$L$41,MATCH('様式1'!G74,'名前'!$M$4:$M$41,0))&amp;" "&amp;IF('様式1'!P74=1,RIGHTB(10000000+'様式1'!H74,7),IF('様式1'!P74=2,RIGHTB(100000+'様式1'!H74,5),"")))</f>
      </c>
      <c r="K56">
        <f>IF('様式1'!I74="","",INDEX('名前'!$L$4:$L$41,MATCH('様式1'!I74,'名前'!$M$4:$M$41,0))&amp;" "&amp;IF('様式1'!Q74=1,RIGHTB(10000000+'様式1'!J74,7),IF('様式1'!Q74=2,RIGHTB(100000+'様式1'!J74,5),"")))</f>
      </c>
      <c r="L56">
        <f>IF('様式1'!K74="","",INDEX('名前'!$L$4:$L$41,MATCH('様式1'!K74,'名前'!$M$4:$M$41,0))&amp;" "&amp;IF('様式1'!R74=1,RIGHTB(10000000+'様式1'!L74,7),IF('様式1'!R74=2,RIGHTB(100000+'様式1'!L74,5),"")))</f>
      </c>
    </row>
    <row r="57" spans="1:12" ht="13.5">
      <c r="A57">
        <f>IF('様式1'!B75="","",'様式1'!F75*10000+'様式1'!B75&amp;"1111")</f>
      </c>
      <c r="B57">
        <f>IF('様式1'!C75="","",'様式1'!C75&amp;IF('様式1'!E75="","","("&amp;'様式1'!E75&amp;")"))</f>
      </c>
      <c r="C57">
        <f>IF('様式1'!D75="","",'様式1'!D75)</f>
      </c>
      <c r="D57">
        <f>IF('様式1'!F75="","",'様式1'!F75)</f>
      </c>
      <c r="E57">
        <f>IF('様式1'!B75="","",'様式1'!$C$11)</f>
      </c>
      <c r="F57">
        <f>IF('様式1'!B75="","",'様式1'!$F$11)</f>
      </c>
      <c r="G57">
        <f>IF('様式1'!B75="","",0)</f>
      </c>
      <c r="H57">
        <f>IF('様式1'!B75="","",0)</f>
      </c>
      <c r="I57">
        <f>IF('様式1'!B75="","",'様式1'!B75)</f>
      </c>
      <c r="J57">
        <f>IF('様式1'!G75="","",INDEX('名前'!$L$4:$L$41,MATCH('様式1'!G75,'名前'!$M$4:$M$41,0))&amp;" "&amp;IF('様式1'!P75=1,RIGHTB(10000000+'様式1'!H75,7),IF('様式1'!P75=2,RIGHTB(100000+'様式1'!H75,5),"")))</f>
      </c>
      <c r="K57">
        <f>IF('様式1'!I75="","",INDEX('名前'!$L$4:$L$41,MATCH('様式1'!I75,'名前'!$M$4:$M$41,0))&amp;" "&amp;IF('様式1'!Q75=1,RIGHTB(10000000+'様式1'!J75,7),IF('様式1'!Q75=2,RIGHTB(100000+'様式1'!J75,5),"")))</f>
      </c>
      <c r="L57">
        <f>IF('様式1'!K75="","",INDEX('名前'!$L$4:$L$41,MATCH('様式1'!K75,'名前'!$M$4:$M$41,0))&amp;" "&amp;IF('様式1'!R75=1,RIGHTB(10000000+'様式1'!L75,7),IF('様式1'!R75=2,RIGHTB(100000+'様式1'!L75,5),"")))</f>
      </c>
    </row>
    <row r="58" spans="1:12" ht="13.5">
      <c r="A58">
        <f>IF('様式1'!B76="","",'様式1'!F76*10000+'様式1'!B76&amp;"1111")</f>
      </c>
      <c r="B58">
        <f>IF('様式1'!C76="","",'様式1'!C76&amp;IF('様式1'!E76="","","("&amp;'様式1'!E76&amp;")"))</f>
      </c>
      <c r="C58">
        <f>IF('様式1'!D76="","",'様式1'!D76)</f>
      </c>
      <c r="D58">
        <f>IF('様式1'!F76="","",'様式1'!F76)</f>
      </c>
      <c r="E58">
        <f>IF('様式1'!B76="","",'様式1'!$C$11)</f>
      </c>
      <c r="F58">
        <f>IF('様式1'!B76="","",'様式1'!$F$11)</f>
      </c>
      <c r="G58">
        <f>IF('様式1'!B76="","",0)</f>
      </c>
      <c r="H58">
        <f>IF('様式1'!B76="","",0)</f>
      </c>
      <c r="I58">
        <f>IF('様式1'!B76="","",'様式1'!B76)</f>
      </c>
      <c r="J58">
        <f>IF('様式1'!G76="","",INDEX('名前'!$L$4:$L$41,MATCH('様式1'!G76,'名前'!$M$4:$M$41,0))&amp;" "&amp;IF('様式1'!P76=1,RIGHTB(10000000+'様式1'!H76,7),IF('様式1'!P76=2,RIGHTB(100000+'様式1'!H76,5),"")))</f>
      </c>
      <c r="K58">
        <f>IF('様式1'!I76="","",INDEX('名前'!$L$4:$L$41,MATCH('様式1'!I76,'名前'!$M$4:$M$41,0))&amp;" "&amp;IF('様式1'!Q76=1,RIGHTB(10000000+'様式1'!J76,7),IF('様式1'!Q76=2,RIGHTB(100000+'様式1'!J76,5),"")))</f>
      </c>
      <c r="L58">
        <f>IF('様式1'!K76="","",INDEX('名前'!$L$4:$L$41,MATCH('様式1'!K76,'名前'!$M$4:$M$41,0))&amp;" "&amp;IF('様式1'!R76=1,RIGHTB(10000000+'様式1'!L76,7),IF('様式1'!R76=2,RIGHTB(100000+'様式1'!L76,5),"")))</f>
      </c>
    </row>
    <row r="59" spans="1:12" ht="13.5">
      <c r="A59">
        <f>IF('様式1'!B77="","",'様式1'!F77*10000+'様式1'!B77&amp;"1111")</f>
      </c>
      <c r="B59">
        <f>IF('様式1'!C77="","",'様式1'!C77&amp;IF('様式1'!E77="","","("&amp;'様式1'!E77&amp;")"))</f>
      </c>
      <c r="C59">
        <f>IF('様式1'!D77="","",'様式1'!D77)</f>
      </c>
      <c r="D59">
        <f>IF('様式1'!F77="","",'様式1'!F77)</f>
      </c>
      <c r="E59">
        <f>IF('様式1'!B77="","",'様式1'!$C$11)</f>
      </c>
      <c r="F59">
        <f>IF('様式1'!B77="","",'様式1'!$F$11)</f>
      </c>
      <c r="G59">
        <f>IF('様式1'!B77="","",0)</f>
      </c>
      <c r="H59">
        <f>IF('様式1'!B77="","",0)</f>
      </c>
      <c r="I59">
        <f>IF('様式1'!B77="","",'様式1'!B77)</f>
      </c>
      <c r="J59">
        <f>IF('様式1'!G77="","",INDEX('名前'!$L$4:$L$41,MATCH('様式1'!G77,'名前'!$M$4:$M$41,0))&amp;" "&amp;IF('様式1'!P77=1,RIGHTB(10000000+'様式1'!H77,7),IF('様式1'!P77=2,RIGHTB(100000+'様式1'!H77,5),"")))</f>
      </c>
      <c r="K59">
        <f>IF('様式1'!I77="","",INDEX('名前'!$L$4:$L$41,MATCH('様式1'!I77,'名前'!$M$4:$M$41,0))&amp;" "&amp;IF('様式1'!Q77=1,RIGHTB(10000000+'様式1'!J77,7),IF('様式1'!Q77=2,RIGHTB(100000+'様式1'!J77,5),"")))</f>
      </c>
      <c r="L59">
        <f>IF('様式1'!K77="","",INDEX('名前'!$L$4:$L$41,MATCH('様式1'!K77,'名前'!$M$4:$M$41,0))&amp;" "&amp;IF('様式1'!R77=1,RIGHTB(10000000+'様式1'!L77,7),IF('様式1'!R77=2,RIGHTB(100000+'様式1'!L77,5),"")))</f>
      </c>
    </row>
    <row r="60" spans="1:12" ht="13.5">
      <c r="A60">
        <f>IF('様式1'!B78="","",'様式1'!F78*10000+'様式1'!B78&amp;"1111")</f>
      </c>
      <c r="B60">
        <f>IF('様式1'!C78="","",'様式1'!C78&amp;IF('様式1'!E78="","","("&amp;'様式1'!E78&amp;")"))</f>
      </c>
      <c r="C60">
        <f>IF('様式1'!D78="","",'様式1'!D78)</f>
      </c>
      <c r="D60">
        <f>IF('様式1'!F78="","",'様式1'!F78)</f>
      </c>
      <c r="E60">
        <f>IF('様式1'!B78="","",'様式1'!$C$11)</f>
      </c>
      <c r="F60">
        <f>IF('様式1'!B78="","",'様式1'!$F$11)</f>
      </c>
      <c r="G60">
        <f>IF('様式1'!B78="","",0)</f>
      </c>
      <c r="H60">
        <f>IF('様式1'!B78="","",0)</f>
      </c>
      <c r="I60">
        <f>IF('様式1'!B78="","",'様式1'!B78)</f>
      </c>
      <c r="J60">
        <f>IF('様式1'!G78="","",INDEX('名前'!$L$4:$L$41,MATCH('様式1'!G78,'名前'!$M$4:$M$41,0))&amp;" "&amp;IF('様式1'!P78=1,RIGHTB(10000000+'様式1'!H78,7),IF('様式1'!P78=2,RIGHTB(100000+'様式1'!H78,5),"")))</f>
      </c>
      <c r="K60">
        <f>IF('様式1'!I78="","",INDEX('名前'!$L$4:$L$41,MATCH('様式1'!I78,'名前'!$M$4:$M$41,0))&amp;" "&amp;IF('様式1'!Q78=1,RIGHTB(10000000+'様式1'!J78,7),IF('様式1'!Q78=2,RIGHTB(100000+'様式1'!J78,5),"")))</f>
      </c>
      <c r="L60">
        <f>IF('様式1'!K78="","",INDEX('名前'!$L$4:$L$41,MATCH('様式1'!K78,'名前'!$M$4:$M$41,0))&amp;" "&amp;IF('様式1'!R78=1,RIGHTB(10000000+'様式1'!L78,7),IF('様式1'!R78=2,RIGHTB(100000+'様式1'!L78,5),"")))</f>
      </c>
    </row>
    <row r="61" spans="1:12" ht="13.5">
      <c r="A61">
        <f>IF('様式1'!B79="","",'様式1'!F79*10000+'様式1'!B79&amp;"1111")</f>
      </c>
      <c r="B61">
        <f>IF('様式1'!C79="","",'様式1'!C79&amp;IF('様式1'!E79="","","("&amp;'様式1'!E79&amp;")"))</f>
      </c>
      <c r="C61">
        <f>IF('様式1'!D79="","",'様式1'!D79)</f>
      </c>
      <c r="D61">
        <f>IF('様式1'!F79="","",'様式1'!F79)</f>
      </c>
      <c r="E61">
        <f>IF('様式1'!B79="","",'様式1'!$C$11)</f>
      </c>
      <c r="F61">
        <f>IF('様式1'!B79="","",'様式1'!$F$11)</f>
      </c>
      <c r="G61">
        <f>IF('様式1'!B79="","",0)</f>
      </c>
      <c r="H61">
        <f>IF('様式1'!B79="","",0)</f>
      </c>
      <c r="I61">
        <f>IF('様式1'!B79="","",'様式1'!B79)</f>
      </c>
      <c r="J61">
        <f>IF('様式1'!G79="","",INDEX('名前'!$L$4:$L$41,MATCH('様式1'!G79,'名前'!$M$4:$M$41,0))&amp;" "&amp;IF('様式1'!P79=1,RIGHTB(10000000+'様式1'!H79,7),IF('様式1'!P79=2,RIGHTB(100000+'様式1'!H79,5),"")))</f>
      </c>
      <c r="K61">
        <f>IF('様式1'!I79="","",INDEX('名前'!$L$4:$L$41,MATCH('様式1'!I79,'名前'!$M$4:$M$41,0))&amp;" "&amp;IF('様式1'!Q79=1,RIGHTB(10000000+'様式1'!J79,7),IF('様式1'!Q79=2,RIGHTB(100000+'様式1'!J79,5),"")))</f>
      </c>
      <c r="L61">
        <f>IF('様式1'!K79="","",INDEX('名前'!$L$4:$L$41,MATCH('様式1'!K79,'名前'!$M$4:$M$41,0))&amp;" "&amp;IF('様式1'!R79=1,RIGHTB(10000000+'様式1'!L79,7),IF('様式1'!R79=2,RIGHTB(100000+'様式1'!L79,5),"")))</f>
      </c>
    </row>
    <row r="62" spans="1:12" ht="13.5">
      <c r="A62">
        <f>IF('様式1'!B80="","",'様式1'!F80*10000+'様式1'!B80&amp;"1111")</f>
      </c>
      <c r="B62">
        <f>IF('様式1'!C80="","",'様式1'!C80&amp;IF('様式1'!E80="","","("&amp;'様式1'!E80&amp;")"))</f>
      </c>
      <c r="C62">
        <f>IF('様式1'!D80="","",'様式1'!D80)</f>
      </c>
      <c r="D62">
        <f>IF('様式1'!F80="","",'様式1'!F80)</f>
      </c>
      <c r="E62">
        <f>IF('様式1'!B80="","",'様式1'!$C$11)</f>
      </c>
      <c r="F62">
        <f>IF('様式1'!B80="","",'様式1'!$F$11)</f>
      </c>
      <c r="G62">
        <f>IF('様式1'!B80="","",0)</f>
      </c>
      <c r="H62">
        <f>IF('様式1'!B80="","",0)</f>
      </c>
      <c r="I62">
        <f>IF('様式1'!B80="","",'様式1'!B80)</f>
      </c>
      <c r="J62">
        <f>IF('様式1'!G80="","",INDEX('名前'!$L$4:$L$41,MATCH('様式1'!G80,'名前'!$M$4:$M$41,0))&amp;" "&amp;IF('様式1'!P80=1,RIGHTB(10000000+'様式1'!H80,7),IF('様式1'!P80=2,RIGHTB(100000+'様式1'!H80,5),"")))</f>
      </c>
      <c r="K62">
        <f>IF('様式1'!I80="","",INDEX('名前'!$L$4:$L$41,MATCH('様式1'!I80,'名前'!$M$4:$M$41,0))&amp;" "&amp;IF('様式1'!Q80=1,RIGHTB(10000000+'様式1'!J80,7),IF('様式1'!Q80=2,RIGHTB(100000+'様式1'!J80,5),"")))</f>
      </c>
      <c r="L62">
        <f>IF('様式1'!K80="","",INDEX('名前'!$L$4:$L$41,MATCH('様式1'!K80,'名前'!$M$4:$M$41,0))&amp;" "&amp;IF('様式1'!R80=1,RIGHTB(10000000+'様式1'!L80,7),IF('様式1'!R80=2,RIGHTB(100000+'様式1'!L80,5),"")))</f>
      </c>
    </row>
    <row r="63" spans="1:12" ht="13.5">
      <c r="A63">
        <f>IF('様式1'!B81="","",'様式1'!F81*10000+'様式1'!B81&amp;"1111")</f>
      </c>
      <c r="B63">
        <f>IF('様式1'!C81="","",'様式1'!C81&amp;IF('様式1'!E81="","","("&amp;'様式1'!E81&amp;")"))</f>
      </c>
      <c r="C63">
        <f>IF('様式1'!D81="","",'様式1'!D81)</f>
      </c>
      <c r="D63">
        <f>IF('様式1'!F81="","",'様式1'!F81)</f>
      </c>
      <c r="E63">
        <f>IF('様式1'!B81="","",'様式1'!$C$11)</f>
      </c>
      <c r="F63">
        <f>IF('様式1'!B81="","",'様式1'!$F$11)</f>
      </c>
      <c r="G63">
        <f>IF('様式1'!B81="","",0)</f>
      </c>
      <c r="H63">
        <f>IF('様式1'!B81="","",0)</f>
      </c>
      <c r="I63">
        <f>IF('様式1'!B81="","",'様式1'!B81)</f>
      </c>
      <c r="J63">
        <f>IF('様式1'!G81="","",INDEX('名前'!$L$4:$L$41,MATCH('様式1'!G81,'名前'!$M$4:$M$41,0))&amp;" "&amp;IF('様式1'!P81=1,RIGHTB(10000000+'様式1'!H81,7),IF('様式1'!P81=2,RIGHTB(100000+'様式1'!H81,5),"")))</f>
      </c>
      <c r="K63">
        <f>IF('様式1'!I81="","",INDEX('名前'!$L$4:$L$41,MATCH('様式1'!I81,'名前'!$M$4:$M$41,0))&amp;" "&amp;IF('様式1'!Q81=1,RIGHTB(10000000+'様式1'!J81,7),IF('様式1'!Q81=2,RIGHTB(100000+'様式1'!J81,5),"")))</f>
      </c>
      <c r="L63">
        <f>IF('様式1'!K81="","",INDEX('名前'!$L$4:$L$41,MATCH('様式1'!K81,'名前'!$M$4:$M$41,0))&amp;" "&amp;IF('様式1'!R81=1,RIGHTB(10000000+'様式1'!L81,7),IF('様式1'!R81=2,RIGHTB(100000+'様式1'!L81,5),"")))</f>
      </c>
    </row>
    <row r="64" spans="1:12" ht="13.5">
      <c r="A64">
        <f>IF('様式1'!B82="","",'様式1'!F82*10000+'様式1'!B82&amp;"1111")</f>
      </c>
      <c r="B64">
        <f>IF('様式1'!C82="","",'様式1'!C82&amp;IF('様式1'!E82="","","("&amp;'様式1'!E82&amp;")"))</f>
      </c>
      <c r="C64">
        <f>IF('様式1'!D82="","",'様式1'!D82)</f>
      </c>
      <c r="D64">
        <f>IF('様式1'!F82="","",'様式1'!F82)</f>
      </c>
      <c r="E64">
        <f>IF('様式1'!B82="","",'様式1'!$C$11)</f>
      </c>
      <c r="F64">
        <f>IF('様式1'!B82="","",'様式1'!$F$11)</f>
      </c>
      <c r="G64">
        <f>IF('様式1'!B82="","",0)</f>
      </c>
      <c r="H64">
        <f>IF('様式1'!B82="","",0)</f>
      </c>
      <c r="I64">
        <f>IF('様式1'!B82="","",'様式1'!B82)</f>
      </c>
      <c r="J64">
        <f>IF('様式1'!G82="","",INDEX('名前'!$L$4:$L$41,MATCH('様式1'!G82,'名前'!$M$4:$M$41,0))&amp;" "&amp;IF('様式1'!P82=1,RIGHTB(10000000+'様式1'!H82,7),IF('様式1'!P82=2,RIGHTB(100000+'様式1'!H82,5),"")))</f>
      </c>
      <c r="K64">
        <f>IF('様式1'!I82="","",INDEX('名前'!$L$4:$L$41,MATCH('様式1'!I82,'名前'!$M$4:$M$41,0))&amp;" "&amp;IF('様式1'!Q82=1,RIGHTB(10000000+'様式1'!J82,7),IF('様式1'!Q82=2,RIGHTB(100000+'様式1'!J82,5),"")))</f>
      </c>
      <c r="L64">
        <f>IF('様式1'!K82="","",INDEX('名前'!$L$4:$L$41,MATCH('様式1'!K82,'名前'!$M$4:$M$41,0))&amp;" "&amp;IF('様式1'!R82=1,RIGHTB(10000000+'様式1'!L82,7),IF('様式1'!R82=2,RIGHTB(100000+'様式1'!L82,5),"")))</f>
      </c>
    </row>
    <row r="65" spans="1:12" ht="13.5">
      <c r="A65">
        <f>IF('様式1'!B83="","",'様式1'!F83*10000+'様式1'!B83&amp;"1111")</f>
      </c>
      <c r="B65">
        <f>IF('様式1'!C83="","",'様式1'!C83&amp;IF('様式1'!E83="","","("&amp;'様式1'!E83&amp;")"))</f>
      </c>
      <c r="C65">
        <f>IF('様式1'!D83="","",'様式1'!D83)</f>
      </c>
      <c r="D65">
        <f>IF('様式1'!F83="","",'様式1'!F83)</f>
      </c>
      <c r="E65">
        <f>IF('様式1'!B83="","",'様式1'!$C$11)</f>
      </c>
      <c r="F65">
        <f>IF('様式1'!B83="","",'様式1'!$F$11)</f>
      </c>
      <c r="G65">
        <f>IF('様式1'!B83="","",0)</f>
      </c>
      <c r="H65">
        <f>IF('様式1'!B83="","",0)</f>
      </c>
      <c r="I65">
        <f>IF('様式1'!B83="","",'様式1'!B83)</f>
      </c>
      <c r="J65">
        <f>IF('様式1'!G83="","",INDEX('名前'!$L$4:$L$41,MATCH('様式1'!G83,'名前'!$M$4:$M$41,0))&amp;" "&amp;IF('様式1'!P83=1,RIGHTB(10000000+'様式1'!H83,7),IF('様式1'!P83=2,RIGHTB(100000+'様式1'!H83,5),"")))</f>
      </c>
      <c r="K65">
        <f>IF('様式1'!I83="","",INDEX('名前'!$L$4:$L$41,MATCH('様式1'!I83,'名前'!$M$4:$M$41,0))&amp;" "&amp;IF('様式1'!Q83=1,RIGHTB(10000000+'様式1'!J83,7),IF('様式1'!Q83=2,RIGHTB(100000+'様式1'!J83,5),"")))</f>
      </c>
      <c r="L65">
        <f>IF('様式1'!K83="","",INDEX('名前'!$L$4:$L$41,MATCH('様式1'!K83,'名前'!$M$4:$M$41,0))&amp;" "&amp;IF('様式1'!R83=1,RIGHTB(10000000+'様式1'!L83,7),IF('様式1'!R83=2,RIGHTB(100000+'様式1'!L83,5),"")))</f>
      </c>
    </row>
    <row r="66" spans="1:12" ht="13.5">
      <c r="A66">
        <f>IF('様式1'!B84="","",'様式1'!F84*10000+'様式1'!B84&amp;"1111")</f>
      </c>
      <c r="B66">
        <f>IF('様式1'!C84="","",'様式1'!C84&amp;IF('様式1'!E84="","","("&amp;'様式1'!E84&amp;")"))</f>
      </c>
      <c r="C66">
        <f>IF('様式1'!D84="","",'様式1'!D84)</f>
      </c>
      <c r="D66">
        <f>IF('様式1'!F84="","",'様式1'!F84)</f>
      </c>
      <c r="E66">
        <f>IF('様式1'!B84="","",'様式1'!$C$11)</f>
      </c>
      <c r="F66">
        <f>IF('様式1'!B84="","",'様式1'!$F$11)</f>
      </c>
      <c r="G66">
        <f>IF('様式1'!B84="","",0)</f>
      </c>
      <c r="H66">
        <f>IF('様式1'!B84="","",0)</f>
      </c>
      <c r="I66">
        <f>IF('様式1'!B84="","",'様式1'!B84)</f>
      </c>
      <c r="J66">
        <f>IF('様式1'!G84="","",INDEX('名前'!$L$4:$L$41,MATCH('様式1'!G84,'名前'!$M$4:$M$41,0))&amp;" "&amp;IF('様式1'!P84=1,RIGHTB(10000000+'様式1'!H84,7),IF('様式1'!P84=2,RIGHTB(100000+'様式1'!H84,5),"")))</f>
      </c>
      <c r="K66">
        <f>IF('様式1'!I84="","",INDEX('名前'!$L$4:$L$41,MATCH('様式1'!I84,'名前'!$M$4:$M$41,0))&amp;" "&amp;IF('様式1'!Q84=1,RIGHTB(10000000+'様式1'!J84,7),IF('様式1'!Q84=2,RIGHTB(100000+'様式1'!J84,5),"")))</f>
      </c>
      <c r="L66">
        <f>IF('様式1'!K84="","",INDEX('名前'!$L$4:$L$41,MATCH('様式1'!K84,'名前'!$M$4:$M$41,0))&amp;" "&amp;IF('様式1'!R84=1,RIGHTB(10000000+'様式1'!L84,7),IF('様式1'!R84=2,RIGHTB(100000+'様式1'!L84,5),"")))</f>
      </c>
    </row>
    <row r="67" spans="1:12" ht="13.5">
      <c r="A67">
        <f>IF('様式1'!B85="","",'様式1'!F85*10000+'様式1'!B85&amp;"1111")</f>
      </c>
      <c r="B67">
        <f>IF('様式1'!C85="","",'様式1'!C85&amp;IF('様式1'!E85="","","("&amp;'様式1'!E85&amp;")"))</f>
      </c>
      <c r="C67">
        <f>IF('様式1'!D85="","",'様式1'!D85)</f>
      </c>
      <c r="D67">
        <f>IF('様式1'!F85="","",'様式1'!F85)</f>
      </c>
      <c r="E67">
        <f>IF('様式1'!B85="","",'様式1'!$C$11)</f>
      </c>
      <c r="F67">
        <f>IF('様式1'!B85="","",'様式1'!$F$11)</f>
      </c>
      <c r="G67">
        <f>IF('様式1'!B85="","",0)</f>
      </c>
      <c r="H67">
        <f>IF('様式1'!B85="","",0)</f>
      </c>
      <c r="I67">
        <f>IF('様式1'!B85="","",'様式1'!B85)</f>
      </c>
      <c r="J67">
        <f>IF('様式1'!G85="","",INDEX('名前'!$L$4:$L$41,MATCH('様式1'!G85,'名前'!$M$4:$M$41,0))&amp;" "&amp;IF('様式1'!P85=1,RIGHTB(10000000+'様式1'!H85,7),IF('様式1'!P85=2,RIGHTB(100000+'様式1'!H85,5),"")))</f>
      </c>
      <c r="K67">
        <f>IF('様式1'!I85="","",INDEX('名前'!$L$4:$L$41,MATCH('様式1'!I85,'名前'!$M$4:$M$41,0))&amp;" "&amp;IF('様式1'!Q85=1,RIGHTB(10000000+'様式1'!J85,7),IF('様式1'!Q85=2,RIGHTB(100000+'様式1'!J85,5),"")))</f>
      </c>
      <c r="L67">
        <f>IF('様式1'!K85="","",INDEX('名前'!$L$4:$L$41,MATCH('様式1'!K85,'名前'!$M$4:$M$41,0))&amp;" "&amp;IF('様式1'!R85=1,RIGHTB(10000000+'様式1'!L85,7),IF('様式1'!R85=2,RIGHTB(100000+'様式1'!L85,5),"")))</f>
      </c>
    </row>
    <row r="68" spans="1:12" ht="13.5">
      <c r="A68">
        <f>IF('様式1'!B86="","",'様式1'!F86*10000+'様式1'!B86&amp;"1111")</f>
      </c>
      <c r="B68">
        <f>IF('様式1'!C86="","",'様式1'!C86&amp;IF('様式1'!E86="","","("&amp;'様式1'!E86&amp;")"))</f>
      </c>
      <c r="C68">
        <f>IF('様式1'!D86="","",'様式1'!D86)</f>
      </c>
      <c r="D68">
        <f>IF('様式1'!F86="","",'様式1'!F86)</f>
      </c>
      <c r="E68">
        <f>IF('様式1'!B86="","",'様式1'!$C$11)</f>
      </c>
      <c r="F68">
        <f>IF('様式1'!B86="","",'様式1'!$F$11)</f>
      </c>
      <c r="G68">
        <f>IF('様式1'!B86="","",0)</f>
      </c>
      <c r="H68">
        <f>IF('様式1'!B86="","",0)</f>
      </c>
      <c r="I68">
        <f>IF('様式1'!B86="","",'様式1'!B86)</f>
      </c>
      <c r="J68">
        <f>IF('様式1'!G86="","",INDEX('名前'!$L$4:$L$41,MATCH('様式1'!G86,'名前'!$M$4:$M$41,0))&amp;" "&amp;IF('様式1'!P86=1,RIGHTB(10000000+'様式1'!H86,7),IF('様式1'!P86=2,RIGHTB(100000+'様式1'!H86,5),"")))</f>
      </c>
      <c r="K68">
        <f>IF('様式1'!I86="","",INDEX('名前'!$L$4:$L$41,MATCH('様式1'!I86,'名前'!$M$4:$M$41,0))&amp;" "&amp;IF('様式1'!Q86=1,RIGHTB(10000000+'様式1'!J86,7),IF('様式1'!Q86=2,RIGHTB(100000+'様式1'!J86,5),"")))</f>
      </c>
      <c r="L68">
        <f>IF('様式1'!K86="","",INDEX('名前'!$L$4:$L$41,MATCH('様式1'!K86,'名前'!$M$4:$M$41,0))&amp;" "&amp;IF('様式1'!R86=1,RIGHTB(10000000+'様式1'!L86,7),IF('様式1'!R86=2,RIGHTB(100000+'様式1'!L86,5),"")))</f>
      </c>
    </row>
    <row r="69" spans="1:12" ht="13.5">
      <c r="A69">
        <f>IF('様式1'!B87="","",'様式1'!F87*10000+'様式1'!B87&amp;"1111")</f>
      </c>
      <c r="B69">
        <f>IF('様式1'!C87="","",'様式1'!C87&amp;IF('様式1'!E87="","","("&amp;'様式1'!E87&amp;")"))</f>
      </c>
      <c r="C69">
        <f>IF('様式1'!D87="","",'様式1'!D87)</f>
      </c>
      <c r="D69">
        <f>IF('様式1'!F87="","",'様式1'!F87)</f>
      </c>
      <c r="E69">
        <f>IF('様式1'!B87="","",'様式1'!$C$11)</f>
      </c>
      <c r="F69">
        <f>IF('様式1'!B87="","",'様式1'!$F$11)</f>
      </c>
      <c r="G69">
        <f>IF('様式1'!B87="","",0)</f>
      </c>
      <c r="H69">
        <f>IF('様式1'!B87="","",0)</f>
      </c>
      <c r="I69">
        <f>IF('様式1'!B87="","",'様式1'!B87)</f>
      </c>
      <c r="J69">
        <f>IF('様式1'!G87="","",INDEX('名前'!$L$4:$L$41,MATCH('様式1'!G87,'名前'!$M$4:$M$41,0))&amp;" "&amp;IF('様式1'!P87=1,RIGHTB(10000000+'様式1'!H87,7),IF('様式1'!P87=2,RIGHTB(100000+'様式1'!H87,5),"")))</f>
      </c>
      <c r="K69">
        <f>IF('様式1'!I87="","",INDEX('名前'!$L$4:$L$41,MATCH('様式1'!I87,'名前'!$M$4:$M$41,0))&amp;" "&amp;IF('様式1'!Q87=1,RIGHTB(10000000+'様式1'!J87,7),IF('様式1'!Q87=2,RIGHTB(100000+'様式1'!J87,5),"")))</f>
      </c>
      <c r="L69">
        <f>IF('様式1'!K87="","",INDEX('名前'!$L$4:$L$41,MATCH('様式1'!K87,'名前'!$M$4:$M$41,0))&amp;" "&amp;IF('様式1'!R87=1,RIGHTB(10000000+'様式1'!L87,7),IF('様式1'!R87=2,RIGHTB(100000+'様式1'!L87,5),"")))</f>
      </c>
    </row>
    <row r="70" spans="1:12" ht="13.5">
      <c r="A70">
        <f>IF('様式1'!B88="","",'様式1'!F88*10000+'様式1'!B88&amp;"1111")</f>
      </c>
      <c r="B70">
        <f>IF('様式1'!C88="","",'様式1'!C88&amp;IF('様式1'!E88="","","("&amp;'様式1'!E88&amp;")"))</f>
      </c>
      <c r="C70">
        <f>IF('様式1'!D88="","",'様式1'!D88)</f>
      </c>
      <c r="D70">
        <f>IF('様式1'!F88="","",'様式1'!F88)</f>
      </c>
      <c r="E70">
        <f>IF('様式1'!B88="","",'様式1'!$C$11)</f>
      </c>
      <c r="F70">
        <f>IF('様式1'!B88="","",'様式1'!$F$11)</f>
      </c>
      <c r="G70">
        <f>IF('様式1'!B88="","",0)</f>
      </c>
      <c r="H70">
        <f>IF('様式1'!B88="","",0)</f>
      </c>
      <c r="I70">
        <f>IF('様式1'!B88="","",'様式1'!B88)</f>
      </c>
      <c r="J70">
        <f>IF('様式1'!G88="","",INDEX('名前'!$L$4:$L$41,MATCH('様式1'!G88,'名前'!$M$4:$M$41,0))&amp;" "&amp;IF('様式1'!P88=1,RIGHTB(10000000+'様式1'!H88,7),IF('様式1'!P88=2,RIGHTB(100000+'様式1'!H88,5),"")))</f>
      </c>
      <c r="K70">
        <f>IF('様式1'!I88="","",INDEX('名前'!$L$4:$L$41,MATCH('様式1'!I88,'名前'!$M$4:$M$41,0))&amp;" "&amp;IF('様式1'!Q88=1,RIGHTB(10000000+'様式1'!J88,7),IF('様式1'!Q88=2,RIGHTB(100000+'様式1'!J88,5),"")))</f>
      </c>
      <c r="L70">
        <f>IF('様式1'!K88="","",INDEX('名前'!$L$4:$L$41,MATCH('様式1'!K88,'名前'!$M$4:$M$41,0))&amp;" "&amp;IF('様式1'!R88=1,RIGHTB(10000000+'様式1'!L88,7),IF('様式1'!R88=2,RIGHTB(100000+'様式1'!L88,5),"")))</f>
      </c>
    </row>
    <row r="71" spans="1:12" ht="13.5">
      <c r="A71">
        <f>IF('様式1'!B89="","",'様式1'!F89*10000+'様式1'!B89&amp;"1111")</f>
      </c>
      <c r="B71">
        <f>IF('様式1'!C89="","",'様式1'!C89&amp;IF('様式1'!E89="","","("&amp;'様式1'!E89&amp;")"))</f>
      </c>
      <c r="C71">
        <f>IF('様式1'!D89="","",'様式1'!D89)</f>
      </c>
      <c r="D71">
        <f>IF('様式1'!F89="","",'様式1'!F89)</f>
      </c>
      <c r="E71">
        <f>IF('様式1'!B89="","",'様式1'!$C$11)</f>
      </c>
      <c r="F71">
        <f>IF('様式1'!B89="","",'様式1'!$F$11)</f>
      </c>
      <c r="G71">
        <f>IF('様式1'!B89="","",0)</f>
      </c>
      <c r="H71">
        <f>IF('様式1'!B89="","",0)</f>
      </c>
      <c r="I71">
        <f>IF('様式1'!B89="","",'様式1'!B89)</f>
      </c>
      <c r="J71">
        <f>IF('様式1'!G89="","",INDEX('名前'!$L$4:$L$41,MATCH('様式1'!G89,'名前'!$M$4:$M$41,0))&amp;" "&amp;IF('様式1'!P89=1,RIGHTB(10000000+'様式1'!H89,7),IF('様式1'!P89=2,RIGHTB(100000+'様式1'!H89,5),"")))</f>
      </c>
      <c r="K71">
        <f>IF('様式1'!I89="","",INDEX('名前'!$L$4:$L$41,MATCH('様式1'!I89,'名前'!$M$4:$M$41,0))&amp;" "&amp;IF('様式1'!Q89=1,RIGHTB(10000000+'様式1'!J89,7),IF('様式1'!Q89=2,RIGHTB(100000+'様式1'!J89,5),"")))</f>
      </c>
      <c r="L71">
        <f>IF('様式1'!K89="","",INDEX('名前'!$L$4:$L$41,MATCH('様式1'!K89,'名前'!$M$4:$M$41,0))&amp;" "&amp;IF('様式1'!R89=1,RIGHTB(10000000+'様式1'!L89,7),IF('様式1'!R89=2,RIGHTB(100000+'様式1'!L89,5),"")))</f>
      </c>
    </row>
    <row r="72" spans="1:12" ht="13.5">
      <c r="A72">
        <f>IF('様式1'!B90="","",'様式1'!F90*10000+'様式1'!B90&amp;"1111")</f>
      </c>
      <c r="B72">
        <f>IF('様式1'!C90="","",'様式1'!C90&amp;IF('様式1'!E90="","","("&amp;'様式1'!E90&amp;")"))</f>
      </c>
      <c r="C72">
        <f>IF('様式1'!D90="","",'様式1'!D90)</f>
      </c>
      <c r="D72">
        <f>IF('様式1'!F90="","",'様式1'!F90)</f>
      </c>
      <c r="E72">
        <f>IF('様式1'!B90="","",'様式1'!$C$11)</f>
      </c>
      <c r="F72">
        <f>IF('様式1'!B90="","",'様式1'!$F$11)</f>
      </c>
      <c r="G72">
        <f>IF('様式1'!B90="","",0)</f>
      </c>
      <c r="H72">
        <f>IF('様式1'!B90="","",0)</f>
      </c>
      <c r="I72">
        <f>IF('様式1'!B90="","",'様式1'!B90)</f>
      </c>
      <c r="J72">
        <f>IF('様式1'!G90="","",INDEX('名前'!$L$4:$L$41,MATCH('様式1'!G90,'名前'!$M$4:$M$41,0))&amp;" "&amp;IF('様式1'!P90=1,RIGHTB(10000000+'様式1'!H90,7),IF('様式1'!P90=2,RIGHTB(100000+'様式1'!H90,5),"")))</f>
      </c>
      <c r="K72">
        <f>IF('様式1'!I90="","",INDEX('名前'!$L$4:$L$41,MATCH('様式1'!I90,'名前'!$M$4:$M$41,0))&amp;" "&amp;IF('様式1'!Q90=1,RIGHTB(10000000+'様式1'!J90,7),IF('様式1'!Q90=2,RIGHTB(100000+'様式1'!J90,5),"")))</f>
      </c>
      <c r="L72">
        <f>IF('様式1'!K90="","",INDEX('名前'!$L$4:$L$41,MATCH('様式1'!K90,'名前'!$M$4:$M$41,0))&amp;" "&amp;IF('様式1'!R90=1,RIGHTB(10000000+'様式1'!L90,7),IF('様式1'!R90=2,RIGHTB(100000+'様式1'!L90,5),"")))</f>
      </c>
    </row>
    <row r="73" spans="1:12" ht="13.5">
      <c r="A73">
        <f>IF('様式1'!B91="","",'様式1'!F91*10000+'様式1'!B91&amp;"1111")</f>
      </c>
      <c r="B73">
        <f>IF('様式1'!C91="","",'様式1'!C91&amp;IF('様式1'!E91="","","("&amp;'様式1'!E91&amp;")"))</f>
      </c>
      <c r="C73">
        <f>IF('様式1'!D91="","",'様式1'!D91)</f>
      </c>
      <c r="D73">
        <f>IF('様式1'!F91="","",'様式1'!F91)</f>
      </c>
      <c r="E73">
        <f>IF('様式1'!B91="","",'様式1'!$C$11)</f>
      </c>
      <c r="F73">
        <f>IF('様式1'!B91="","",'様式1'!$F$11)</f>
      </c>
      <c r="G73">
        <f>IF('様式1'!B91="","",0)</f>
      </c>
      <c r="H73">
        <f>IF('様式1'!B91="","",0)</f>
      </c>
      <c r="I73">
        <f>IF('様式1'!B91="","",'様式1'!B91)</f>
      </c>
      <c r="J73">
        <f>IF('様式1'!G91="","",INDEX('名前'!$L$4:$L$41,MATCH('様式1'!G91,'名前'!$M$4:$M$41,0))&amp;" "&amp;IF('様式1'!P91=1,RIGHTB(10000000+'様式1'!H91,7),IF('様式1'!P91=2,RIGHTB(100000+'様式1'!H91,5),"")))</f>
      </c>
      <c r="K73">
        <f>IF('様式1'!I91="","",INDEX('名前'!$L$4:$L$41,MATCH('様式1'!I91,'名前'!$M$4:$M$41,0))&amp;" "&amp;IF('様式1'!Q91=1,RIGHTB(10000000+'様式1'!J91,7),IF('様式1'!Q91=2,RIGHTB(100000+'様式1'!J91,5),"")))</f>
      </c>
      <c r="L73">
        <f>IF('様式1'!K91="","",INDEX('名前'!$L$4:$L$41,MATCH('様式1'!K91,'名前'!$M$4:$M$41,0))&amp;" "&amp;IF('様式1'!R91=1,RIGHTB(10000000+'様式1'!L91,7),IF('様式1'!R91=2,RIGHTB(100000+'様式1'!L91,5),"")))</f>
      </c>
    </row>
    <row r="74" spans="1:12" ht="13.5">
      <c r="A74">
        <f>IF('様式1'!B92="","",'様式1'!F92*10000+'様式1'!B92&amp;"1111")</f>
      </c>
      <c r="B74">
        <f>IF('様式1'!C92="","",'様式1'!C92&amp;IF('様式1'!E92="","","("&amp;'様式1'!E92&amp;")"))</f>
      </c>
      <c r="C74">
        <f>IF('様式1'!D92="","",'様式1'!D92)</f>
      </c>
      <c r="D74">
        <f>IF('様式1'!F92="","",'様式1'!F92)</f>
      </c>
      <c r="E74">
        <f>IF('様式1'!B92="","",'様式1'!$C$11)</f>
      </c>
      <c r="F74">
        <f>IF('様式1'!B92="","",'様式1'!$F$11)</f>
      </c>
      <c r="G74">
        <f>IF('様式1'!B92="","",0)</f>
      </c>
      <c r="H74">
        <f>IF('様式1'!B92="","",0)</f>
      </c>
      <c r="I74">
        <f>IF('様式1'!B92="","",'様式1'!B92)</f>
      </c>
      <c r="J74">
        <f>IF('様式1'!G92="","",INDEX('名前'!$L$4:$L$41,MATCH('様式1'!G92,'名前'!$M$4:$M$41,0))&amp;" "&amp;IF('様式1'!P92=1,RIGHTB(10000000+'様式1'!H92,7),IF('様式1'!P92=2,RIGHTB(100000+'様式1'!H92,5),"")))</f>
      </c>
      <c r="K74">
        <f>IF('様式1'!I92="","",INDEX('名前'!$L$4:$L$41,MATCH('様式1'!I92,'名前'!$M$4:$M$41,0))&amp;" "&amp;IF('様式1'!Q92=1,RIGHTB(10000000+'様式1'!J92,7),IF('様式1'!Q92=2,RIGHTB(100000+'様式1'!J92,5),"")))</f>
      </c>
      <c r="L74">
        <f>IF('様式1'!K92="","",INDEX('名前'!$L$4:$L$41,MATCH('様式1'!K92,'名前'!$M$4:$M$41,0))&amp;" "&amp;IF('様式1'!R92=1,RIGHTB(10000000+'様式1'!L92,7),IF('様式1'!R92=2,RIGHTB(100000+'様式1'!L92,5),"")))</f>
      </c>
    </row>
    <row r="75" spans="1:12" ht="13.5">
      <c r="A75">
        <f>IF('様式1'!B93="","",'様式1'!F93*10000+'様式1'!B93&amp;"1111")</f>
      </c>
      <c r="B75">
        <f>IF('様式1'!C93="","",'様式1'!C93&amp;IF('様式1'!E93="","","("&amp;'様式1'!E93&amp;")"))</f>
      </c>
      <c r="C75">
        <f>IF('様式1'!D93="","",'様式1'!D93)</f>
      </c>
      <c r="D75">
        <f>IF('様式1'!F93="","",'様式1'!F93)</f>
      </c>
      <c r="E75">
        <f>IF('様式1'!B93="","",'様式1'!$C$11)</f>
      </c>
      <c r="F75">
        <f>IF('様式1'!B93="","",'様式1'!$F$11)</f>
      </c>
      <c r="G75">
        <f>IF('様式1'!B93="","",0)</f>
      </c>
      <c r="H75">
        <f>IF('様式1'!B93="","",0)</f>
      </c>
      <c r="I75">
        <f>IF('様式1'!B93="","",'様式1'!B93)</f>
      </c>
      <c r="J75">
        <f>IF('様式1'!G93="","",INDEX('名前'!$L$4:$L$41,MATCH('様式1'!G93,'名前'!$M$4:$M$41,0))&amp;" "&amp;IF('様式1'!P93=1,RIGHTB(10000000+'様式1'!H93,7),IF('様式1'!P93=2,RIGHTB(100000+'様式1'!H93,5),"")))</f>
      </c>
      <c r="K75">
        <f>IF('様式1'!I93="","",INDEX('名前'!$L$4:$L$41,MATCH('様式1'!I93,'名前'!$M$4:$M$41,0))&amp;" "&amp;IF('様式1'!Q93=1,RIGHTB(10000000+'様式1'!J93,7),IF('様式1'!Q93=2,RIGHTB(100000+'様式1'!J93,5),"")))</f>
      </c>
      <c r="L75">
        <f>IF('様式1'!K93="","",INDEX('名前'!$L$4:$L$41,MATCH('様式1'!K93,'名前'!$M$4:$M$41,0))&amp;" "&amp;IF('様式1'!R93=1,RIGHTB(10000000+'様式1'!L93,7),IF('様式1'!R93=2,RIGHTB(100000+'様式1'!L93,5),"")))</f>
      </c>
    </row>
    <row r="76" spans="1:12" ht="13.5">
      <c r="A76">
        <f>IF('様式1'!B94="","",'様式1'!F94*10000+'様式1'!B94&amp;"1111")</f>
      </c>
      <c r="B76">
        <f>IF('様式1'!C94="","",'様式1'!C94&amp;IF('様式1'!E94="","","("&amp;'様式1'!E94&amp;")"))</f>
      </c>
      <c r="C76">
        <f>IF('様式1'!D94="","",'様式1'!D94)</f>
      </c>
      <c r="D76">
        <f>IF('様式1'!F94="","",'様式1'!F94)</f>
      </c>
      <c r="E76">
        <f>IF('様式1'!B94="","",'様式1'!$C$11)</f>
      </c>
      <c r="F76">
        <f>IF('様式1'!B94="","",'様式1'!$F$11)</f>
      </c>
      <c r="G76">
        <f>IF('様式1'!B94="","",0)</f>
      </c>
      <c r="H76">
        <f>IF('様式1'!B94="","",0)</f>
      </c>
      <c r="I76">
        <f>IF('様式1'!B94="","",'様式1'!B94)</f>
      </c>
      <c r="J76">
        <f>IF('様式1'!G94="","",INDEX('名前'!$L$4:$L$41,MATCH('様式1'!G94,'名前'!$M$4:$M$41,0))&amp;" "&amp;IF('様式1'!P94=1,RIGHTB(10000000+'様式1'!H94,7),IF('様式1'!P94=2,RIGHTB(100000+'様式1'!H94,5),"")))</f>
      </c>
      <c r="K76">
        <f>IF('様式1'!I94="","",INDEX('名前'!$L$4:$L$41,MATCH('様式1'!I94,'名前'!$M$4:$M$41,0))&amp;" "&amp;IF('様式1'!Q94=1,RIGHTB(10000000+'様式1'!J94,7),IF('様式1'!Q94=2,RIGHTB(100000+'様式1'!J94,5),"")))</f>
      </c>
      <c r="L76">
        <f>IF('様式1'!K94="","",INDEX('名前'!$L$4:$L$41,MATCH('様式1'!K94,'名前'!$M$4:$M$41,0))&amp;" "&amp;IF('様式1'!R94=1,RIGHTB(10000000+'様式1'!L94,7),IF('様式1'!R94=2,RIGHTB(100000+'様式1'!L94,5),"")))</f>
      </c>
    </row>
    <row r="77" spans="1:12" ht="13.5">
      <c r="A77">
        <f>IF('様式1'!B95="","",'様式1'!F95*10000+'様式1'!B95&amp;"1111")</f>
      </c>
      <c r="B77">
        <f>IF('様式1'!C95="","",'様式1'!C95&amp;IF('様式1'!E95="","","("&amp;'様式1'!E95&amp;")"))</f>
      </c>
      <c r="C77">
        <f>IF('様式1'!D95="","",'様式1'!D95)</f>
      </c>
      <c r="D77">
        <f>IF('様式1'!F95="","",'様式1'!F95)</f>
      </c>
      <c r="E77">
        <f>IF('様式1'!B95="","",'様式1'!$C$11)</f>
      </c>
      <c r="F77">
        <f>IF('様式1'!B95="","",'様式1'!$F$11)</f>
      </c>
      <c r="G77">
        <f>IF('様式1'!B95="","",0)</f>
      </c>
      <c r="H77">
        <f>IF('様式1'!B95="","",0)</f>
      </c>
      <c r="I77">
        <f>IF('様式1'!B95="","",'様式1'!B95)</f>
      </c>
      <c r="J77">
        <f>IF('様式1'!G95="","",INDEX('名前'!$L$4:$L$41,MATCH('様式1'!G95,'名前'!$M$4:$M$41,0))&amp;" "&amp;IF('様式1'!P95=1,RIGHTB(10000000+'様式1'!H95,7),IF('様式1'!P95=2,RIGHTB(100000+'様式1'!H95,5),"")))</f>
      </c>
      <c r="K77">
        <f>IF('様式1'!I95="","",INDEX('名前'!$L$4:$L$41,MATCH('様式1'!I95,'名前'!$M$4:$M$41,0))&amp;" "&amp;IF('様式1'!Q95=1,RIGHTB(10000000+'様式1'!J95,7),IF('様式1'!Q95=2,RIGHTB(100000+'様式1'!J95,5),"")))</f>
      </c>
      <c r="L77">
        <f>IF('様式1'!K95="","",INDEX('名前'!$L$4:$L$41,MATCH('様式1'!K95,'名前'!$M$4:$M$41,0))&amp;" "&amp;IF('様式1'!R95=1,RIGHTB(10000000+'様式1'!L95,7),IF('様式1'!R95=2,RIGHTB(100000+'様式1'!L95,5),"")))</f>
      </c>
    </row>
    <row r="78" spans="1:12" ht="13.5">
      <c r="A78">
        <f>IF('様式1'!B96="","",'様式1'!F96*10000+'様式1'!B96&amp;"1111")</f>
      </c>
      <c r="B78">
        <f>IF('様式1'!C96="","",'様式1'!C96&amp;IF('様式1'!E96="","","("&amp;'様式1'!E96&amp;")"))</f>
      </c>
      <c r="C78">
        <f>IF('様式1'!D96="","",'様式1'!D96)</f>
      </c>
      <c r="D78">
        <f>IF('様式1'!F96="","",'様式1'!F96)</f>
      </c>
      <c r="E78">
        <f>IF('様式1'!B96="","",'様式1'!$C$11)</f>
      </c>
      <c r="F78">
        <f>IF('様式1'!B96="","",'様式1'!$F$11)</f>
      </c>
      <c r="G78">
        <f>IF('様式1'!B96="","",0)</f>
      </c>
      <c r="H78">
        <f>IF('様式1'!B96="","",0)</f>
      </c>
      <c r="I78">
        <f>IF('様式1'!B96="","",'様式1'!B96)</f>
      </c>
      <c r="J78">
        <f>IF('様式1'!G96="","",INDEX('名前'!$L$4:$L$41,MATCH('様式1'!G96,'名前'!$M$4:$M$41,0))&amp;" "&amp;IF('様式1'!P96=1,RIGHTB(10000000+'様式1'!H96,7),IF('様式1'!P96=2,RIGHTB(100000+'様式1'!H96,5),"")))</f>
      </c>
      <c r="K78">
        <f>IF('様式1'!I96="","",INDEX('名前'!$L$4:$L$41,MATCH('様式1'!I96,'名前'!$M$4:$M$41,0))&amp;" "&amp;IF('様式1'!Q96=1,RIGHTB(10000000+'様式1'!J96,7),IF('様式1'!Q96=2,RIGHTB(100000+'様式1'!J96,5),"")))</f>
      </c>
      <c r="L78">
        <f>IF('様式1'!K96="","",INDEX('名前'!$L$4:$L$41,MATCH('様式1'!K96,'名前'!$M$4:$M$41,0))&amp;" "&amp;IF('様式1'!R96=1,RIGHTB(10000000+'様式1'!L96,7),IF('様式1'!R96=2,RIGHTB(100000+'様式1'!L96,5),"")))</f>
      </c>
    </row>
    <row r="79" spans="1:12" ht="13.5">
      <c r="A79">
        <f>IF('様式1'!B97="","",'様式1'!F97*10000+'様式1'!B97&amp;"1111")</f>
      </c>
      <c r="B79">
        <f>IF('様式1'!C97="","",'様式1'!C97&amp;IF('様式1'!E97="","","("&amp;'様式1'!E97&amp;")"))</f>
      </c>
      <c r="C79">
        <f>IF('様式1'!D97="","",'様式1'!D97)</f>
      </c>
      <c r="D79">
        <f>IF('様式1'!F97="","",'様式1'!F97)</f>
      </c>
      <c r="E79">
        <f>IF('様式1'!B97="","",'様式1'!$C$11)</f>
      </c>
      <c r="F79">
        <f>IF('様式1'!B97="","",'様式1'!$F$11)</f>
      </c>
      <c r="G79">
        <f>IF('様式1'!B97="","",0)</f>
      </c>
      <c r="H79">
        <f>IF('様式1'!B97="","",0)</f>
      </c>
      <c r="I79">
        <f>IF('様式1'!B97="","",'様式1'!B97)</f>
      </c>
      <c r="J79">
        <f>IF('様式1'!G97="","",INDEX('名前'!$L$4:$L$41,MATCH('様式1'!G97,'名前'!$M$4:$M$41,0))&amp;" "&amp;IF('様式1'!P97=1,RIGHTB(10000000+'様式1'!H97,7),IF('様式1'!P97=2,RIGHTB(100000+'様式1'!H97,5),"")))</f>
      </c>
      <c r="K79">
        <f>IF('様式1'!I97="","",INDEX('名前'!$L$4:$L$41,MATCH('様式1'!I97,'名前'!$M$4:$M$41,0))&amp;" "&amp;IF('様式1'!Q97=1,RIGHTB(10000000+'様式1'!J97,7),IF('様式1'!Q97=2,RIGHTB(100000+'様式1'!J97,5),"")))</f>
      </c>
      <c r="L79">
        <f>IF('様式1'!K97="","",INDEX('名前'!$L$4:$L$41,MATCH('様式1'!K97,'名前'!$M$4:$M$41,0))&amp;" "&amp;IF('様式1'!R97=1,RIGHTB(10000000+'様式1'!L97,7),IF('様式1'!R97=2,RIGHTB(100000+'様式1'!L97,5),"")))</f>
      </c>
    </row>
    <row r="80" spans="1:12" ht="13.5">
      <c r="A80">
        <f>IF('様式1'!B98="","",'様式1'!F98*10000+'様式1'!B98&amp;"1111")</f>
      </c>
      <c r="B80">
        <f>IF('様式1'!C98="","",'様式1'!C98&amp;IF('様式1'!E98="","","("&amp;'様式1'!E98&amp;")"))</f>
      </c>
      <c r="C80">
        <f>IF('様式1'!D98="","",'様式1'!D98)</f>
      </c>
      <c r="D80">
        <f>IF('様式1'!F98="","",'様式1'!F98)</f>
      </c>
      <c r="E80">
        <f>IF('様式1'!B98="","",'様式1'!$C$11)</f>
      </c>
      <c r="F80">
        <f>IF('様式1'!B98="","",'様式1'!$F$11)</f>
      </c>
      <c r="G80">
        <f>IF('様式1'!B98="","",0)</f>
      </c>
      <c r="H80">
        <f>IF('様式1'!B98="","",0)</f>
      </c>
      <c r="I80">
        <f>IF('様式1'!B98="","",'様式1'!B98)</f>
      </c>
      <c r="J80">
        <f>IF('様式1'!G98="","",INDEX('名前'!$L$4:$L$41,MATCH('様式1'!G98,'名前'!$M$4:$M$41,0))&amp;" "&amp;IF('様式1'!P98=1,RIGHTB(10000000+'様式1'!H98,7),IF('様式1'!P98=2,RIGHTB(100000+'様式1'!H98,5),"")))</f>
      </c>
      <c r="K80">
        <f>IF('様式1'!I98="","",INDEX('名前'!$L$4:$L$41,MATCH('様式1'!I98,'名前'!$M$4:$M$41,0))&amp;" "&amp;IF('様式1'!Q98=1,RIGHTB(10000000+'様式1'!J98,7),IF('様式1'!Q98=2,RIGHTB(100000+'様式1'!J98,5),"")))</f>
      </c>
      <c r="L80">
        <f>IF('様式1'!K98="","",INDEX('名前'!$L$4:$L$41,MATCH('様式1'!K98,'名前'!$M$4:$M$41,0))&amp;" "&amp;IF('様式1'!R98=1,RIGHTB(10000000+'様式1'!L98,7),IF('様式1'!R98=2,RIGHTB(100000+'様式1'!L98,5),"")))</f>
      </c>
    </row>
    <row r="81" spans="1:12" ht="13.5">
      <c r="A81">
        <f>IF('様式1'!B99="","",'様式1'!F99*10000+'様式1'!B99&amp;"1111")</f>
      </c>
      <c r="B81">
        <f>IF('様式1'!C99="","",'様式1'!C99&amp;IF('様式1'!E99="","","("&amp;'様式1'!E99&amp;")"))</f>
      </c>
      <c r="C81">
        <f>IF('様式1'!D99="","",'様式1'!D99)</f>
      </c>
      <c r="D81">
        <f>IF('様式1'!F99="","",'様式1'!F99)</f>
      </c>
      <c r="E81">
        <f>IF('様式1'!B99="","",'様式1'!$C$11)</f>
      </c>
      <c r="F81">
        <f>IF('様式1'!B99="","",'様式1'!$F$11)</f>
      </c>
      <c r="G81">
        <f>IF('様式1'!B99="","",0)</f>
      </c>
      <c r="H81">
        <f>IF('様式1'!B99="","",0)</f>
      </c>
      <c r="I81">
        <f>IF('様式1'!B99="","",'様式1'!B99)</f>
      </c>
      <c r="J81">
        <f>IF('様式1'!G99="","",INDEX('名前'!$L$4:$L$41,MATCH('様式1'!G99,'名前'!$M$4:$M$41,0))&amp;" "&amp;IF('様式1'!P99=1,RIGHTB(10000000+'様式1'!H99,7),IF('様式1'!P99=2,RIGHTB(100000+'様式1'!H99,5),"")))</f>
      </c>
      <c r="K81">
        <f>IF('様式1'!I99="","",INDEX('名前'!$L$4:$L$41,MATCH('様式1'!I99,'名前'!$M$4:$M$41,0))&amp;" "&amp;IF('様式1'!Q99=1,RIGHTB(10000000+'様式1'!J99,7),IF('様式1'!Q99=2,RIGHTB(100000+'様式1'!J99,5),"")))</f>
      </c>
      <c r="L81">
        <f>IF('様式1'!K99="","",INDEX('名前'!$L$4:$L$41,MATCH('様式1'!K99,'名前'!$M$4:$M$41,0))&amp;" "&amp;IF('様式1'!R99=1,RIGHTB(10000000+'様式1'!L99,7),IF('様式1'!R99=2,RIGHTB(100000+'様式1'!L99,5),"")))</f>
      </c>
    </row>
    <row r="82" spans="1:12" ht="13.5">
      <c r="A82">
        <f>IF('様式1'!B100="","",'様式1'!F100*10000+'様式1'!B100&amp;"1111")</f>
      </c>
      <c r="B82">
        <f>IF('様式1'!C100="","",'様式1'!C100&amp;IF('様式1'!E100="","","("&amp;'様式1'!E100&amp;")"))</f>
      </c>
      <c r="C82">
        <f>IF('様式1'!D100="","",'様式1'!D100)</f>
      </c>
      <c r="D82">
        <f>IF('様式1'!F100="","",'様式1'!F100)</f>
      </c>
      <c r="E82">
        <f>IF('様式1'!B100="","",'様式1'!$C$11)</f>
      </c>
      <c r="F82">
        <f>IF('様式1'!B100="","",'様式1'!$F$11)</f>
      </c>
      <c r="G82">
        <f>IF('様式1'!B100="","",0)</f>
      </c>
      <c r="H82">
        <f>IF('様式1'!B100="","",0)</f>
      </c>
      <c r="I82">
        <f>IF('様式1'!B100="","",'様式1'!B100)</f>
      </c>
      <c r="J82">
        <f>IF('様式1'!G100="","",INDEX('名前'!$L$4:$L$41,MATCH('様式1'!G100,'名前'!$M$4:$M$41,0))&amp;" "&amp;IF('様式1'!P100=1,RIGHTB(10000000+'様式1'!H100,7),IF('様式1'!P100=2,RIGHTB(100000+'様式1'!H100,5),"")))</f>
      </c>
      <c r="K82">
        <f>IF('様式1'!I100="","",INDEX('名前'!$L$4:$L$41,MATCH('様式1'!I100,'名前'!$M$4:$M$41,0))&amp;" "&amp;IF('様式1'!Q100=1,RIGHTB(10000000+'様式1'!J100,7),IF('様式1'!Q100=2,RIGHTB(100000+'様式1'!J100,5),"")))</f>
      </c>
      <c r="L82">
        <f>IF('様式1'!K100="","",INDEX('名前'!$L$4:$L$41,MATCH('様式1'!K100,'名前'!$M$4:$M$41,0))&amp;" "&amp;IF('様式1'!R100=1,RIGHTB(10000000+'様式1'!L100,7),IF('様式1'!R100=2,RIGHTB(100000+'様式1'!L100,5),"")))</f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0070C0"/>
  </sheetPr>
  <dimension ref="A1:L30"/>
  <sheetViews>
    <sheetView workbookViewId="0" topLeftCell="A1">
      <selection activeCell="A5" sqref="A5"/>
    </sheetView>
  </sheetViews>
  <sheetFormatPr defaultColWidth="9.00390625" defaultRowHeight="15"/>
  <cols>
    <col min="1" max="1" width="11.8515625" style="7" bestFit="1" customWidth="1"/>
    <col min="2" max="2" width="10.421875" style="7" bestFit="1" customWidth="1"/>
    <col min="3" max="3" width="3.7109375" style="7" bestFit="1" customWidth="1"/>
    <col min="4" max="4" width="10.421875" style="7" bestFit="1" customWidth="1"/>
    <col min="5" max="5" width="3.7109375" style="7" bestFit="1" customWidth="1"/>
    <col min="6" max="6" width="6.421875" style="7" bestFit="1" customWidth="1"/>
    <col min="7" max="12" width="10.421875" style="7" bestFit="1" customWidth="1"/>
    <col min="13" max="16384" width="9.00390625" style="7" customWidth="1"/>
  </cols>
  <sheetData>
    <row r="1" spans="2:12" ht="13.5">
      <c r="B1" s="7" t="s">
        <v>149</v>
      </c>
      <c r="C1" s="7" t="s">
        <v>157</v>
      </c>
      <c r="D1" s="7" t="s">
        <v>150</v>
      </c>
      <c r="E1" s="7" t="s">
        <v>151</v>
      </c>
      <c r="F1" s="7" t="s">
        <v>161</v>
      </c>
      <c r="G1" s="7" t="s">
        <v>158</v>
      </c>
      <c r="H1" s="7" t="s">
        <v>159</v>
      </c>
      <c r="I1" s="7" t="s">
        <v>160</v>
      </c>
      <c r="J1" s="7" t="s">
        <v>162</v>
      </c>
      <c r="K1" s="7" t="s">
        <v>163</v>
      </c>
      <c r="L1" s="7" t="s">
        <v>164</v>
      </c>
    </row>
    <row r="2" spans="1:12" ht="13.5">
      <c r="A2" s="7" t="str">
        <f>IF(リレー!A11="","",リレー!A11)</f>
        <v>男4×100mR</v>
      </c>
      <c r="B2" s="7">
        <f>IF(リレー!A11="","",'様式1'!$F$11)&amp;IF(リレー!B11="","",リレー!B11)</f>
      </c>
      <c r="D2" s="7">
        <f>IF(リレー!A11="","",'様式1'!$F$11)&amp;IF(リレー!B11="","",リレー!B11)</f>
      </c>
      <c r="F2" s="7">
        <f>IF(リレー!C11="","",リレー!C11)</f>
      </c>
      <c r="G2" s="7">
        <f>IF(リレー!D11="","",IF(LEFT($A2,1)="男",10000+リレー!D11&amp;"1111",IF(LEFT($A2,1)="女",20000+リレー!D11&amp;"1111","")))</f>
      </c>
      <c r="H2" s="7">
        <f>IF(リレー!E11="","",IF(LEFT($A2,1)="男",10000+リレー!E11&amp;"1111",IF(LEFT($A2,1)="女",20000+リレー!E11&amp;"1111","")))</f>
      </c>
      <c r="I2" s="7">
        <f>IF(リレー!F11="","",IF(LEFT($A2,1)="男",10000+リレー!F11&amp;"1111",IF(LEFT($A2,1)="女",20000+リレー!F11&amp;"1111","")))</f>
      </c>
      <c r="J2" s="7">
        <f>IF(リレー!G11="","",IF(LEFT($A2,1)="男",10000+リレー!G11&amp;"1111",IF(LEFT($A2,1)="女",20000+リレー!G11&amp;"1111","")))</f>
      </c>
      <c r="K2" s="7">
        <f>IF(リレー!H11="","",IF(LEFT($A2,1)="男",10000+リレー!H11&amp;"1111",IF(LEFT($A2,1)="女",20000+リレー!H11&amp;"1111","")))</f>
      </c>
      <c r="L2" s="7">
        <f>IF(リレー!I11="","",IF(LEFT($A2,1)="男",10000+リレー!I11&amp;"1111",IF(LEFT($A2,1)="女",20000+リレー!I11&amp;"1111","")))</f>
      </c>
    </row>
    <row r="3" spans="1:12" ht="13.5">
      <c r="A3" s="7" t="str">
        <f>IF(リレー!A12="","",リレー!A12)</f>
        <v>男4×400mR</v>
      </c>
      <c r="B3" s="7">
        <f>IF(リレー!A12="","",'様式1'!$F$11)&amp;IF(リレー!B12="","",リレー!B12)</f>
      </c>
      <c r="D3" s="7">
        <f>IF(リレー!A12="","",'様式1'!$F$11)&amp;IF(リレー!B12="","",リレー!B12)</f>
      </c>
      <c r="F3" s="7">
        <f>IF(リレー!C12="","",リレー!C12)</f>
      </c>
      <c r="G3" s="7">
        <f>IF(リレー!D12="","",IF(LEFT($A3,1)="男",10000+リレー!D12&amp;"1111",IF(LEFT($A3,1)="女",20000+リレー!D12&amp;"1111","")))</f>
      </c>
      <c r="H3" s="7">
        <f>IF(リレー!E12="","",IF(LEFT($A3,1)="男",10000+リレー!E12&amp;"1111",IF(LEFT($A3,1)="女",20000+リレー!E12&amp;"1111","")))</f>
      </c>
      <c r="I3" s="7">
        <f>IF(リレー!F12="","",IF(LEFT($A3,1)="男",10000+リレー!F12&amp;"1111",IF(LEFT($A3,1)="女",20000+リレー!F12&amp;"1111","")))</f>
      </c>
      <c r="J3" s="7">
        <f>IF(リレー!G12="","",IF(LEFT($A3,1)="男",10000+リレー!G12&amp;"1111",IF(LEFT($A3,1)="女",20000+リレー!G12&amp;"1111","")))</f>
      </c>
      <c r="K3" s="7">
        <f>IF(リレー!H12="","",IF(LEFT($A3,1)="男",10000+リレー!H12&amp;"1111",IF(LEFT($A3,1)="女",20000+リレー!H12&amp;"1111","")))</f>
      </c>
      <c r="L3" s="7">
        <f>IF(リレー!I12="","",IF(LEFT($A3,1)="男",10000+リレー!I12&amp;"1111",IF(LEFT($A3,1)="女",20000+リレー!I12&amp;"1111","")))</f>
      </c>
    </row>
    <row r="4" spans="1:12" ht="13.5">
      <c r="A4" s="7" t="str">
        <f>IF(リレー!A13="","",リレー!A13)</f>
        <v>女4×100mR</v>
      </c>
      <c r="B4" s="7">
        <f>IF(リレー!A13="","",'様式1'!$F$11)&amp;IF(リレー!B13="","",リレー!B13)</f>
      </c>
      <c r="D4" s="7">
        <f>IF(リレー!A13="","",'様式1'!$F$11)&amp;IF(リレー!B13="","",リレー!B13)</f>
      </c>
      <c r="F4" s="7">
        <f>IF(リレー!C13="","",リレー!C13)</f>
      </c>
      <c r="G4" s="7">
        <f>IF(リレー!D13="","",IF(LEFT($A4,1)="男",10000+リレー!D13&amp;"1111",IF(LEFT($A4,1)="女",20000+リレー!D13&amp;"1111","")))</f>
      </c>
      <c r="H4" s="7">
        <f>IF(リレー!E13="","",IF(LEFT($A4,1)="男",10000+リレー!E13&amp;"1111",IF(LEFT($A4,1)="女",20000+リレー!E13&amp;"1111","")))</f>
      </c>
      <c r="I4" s="7">
        <f>IF(リレー!F13="","",IF(LEFT($A4,1)="男",10000+リレー!F13&amp;"1111",IF(LEFT($A4,1)="女",20000+リレー!F13&amp;"1111","")))</f>
      </c>
      <c r="J4" s="7">
        <f>IF(リレー!G13="","",IF(LEFT($A4,1)="男",10000+リレー!G13&amp;"1111",IF(LEFT($A4,1)="女",20000+リレー!G13&amp;"1111","")))</f>
      </c>
      <c r="K4" s="7">
        <f>IF(リレー!H13="","",IF(LEFT($A4,1)="男",10000+リレー!H13&amp;"1111",IF(LEFT($A4,1)="女",20000+リレー!H13&amp;"1111","")))</f>
      </c>
      <c r="L4" s="7">
        <f>IF(リレー!I13="","",IF(LEFT($A4,1)="男",10000+リレー!I13&amp;"1111",IF(LEFT($A4,1)="女",20000+リレー!I13&amp;"1111","")))</f>
      </c>
    </row>
    <row r="5" spans="1:12" ht="13.5">
      <c r="A5" s="7" t="str">
        <f>IF(リレー!A14="","",リレー!A14)</f>
        <v>女4×400mR</v>
      </c>
      <c r="B5" s="7">
        <f>IF(リレー!A14="","",'様式1'!$F$11)&amp;IF(リレー!B14="","",リレー!B14)</f>
      </c>
      <c r="D5" s="7">
        <f>IF(リレー!A14="","",'様式1'!$F$11)&amp;IF(リレー!B14="","",リレー!B14)</f>
      </c>
      <c r="F5" s="7">
        <f>IF(リレー!C14="","",リレー!C14)</f>
      </c>
      <c r="G5" s="7">
        <f>IF(リレー!D14="","",IF(LEFT($A5,1)="男",10000+リレー!D14&amp;"1111",IF(LEFT($A5,1)="女",20000+リレー!D14&amp;"1111","")))</f>
      </c>
      <c r="H5" s="7">
        <f>IF(リレー!E14="","",IF(LEFT($A5,1)="男",10000+リレー!E14&amp;"1111",IF(LEFT($A5,1)="女",20000+リレー!E14&amp;"1111","")))</f>
      </c>
      <c r="I5" s="7">
        <f>IF(リレー!F14="","",IF(LEFT($A5,1)="男",10000+リレー!F14&amp;"1111",IF(LEFT($A5,1)="女",20000+リレー!F14&amp;"1111","")))</f>
      </c>
      <c r="J5" s="7">
        <f>IF(リレー!G14="","",IF(LEFT($A5,1)="男",10000+リレー!G14&amp;"1111",IF(LEFT($A5,1)="女",20000+リレー!G14&amp;"1111","")))</f>
      </c>
      <c r="K5" s="7">
        <f>IF(リレー!H14="","",IF(LEFT($A5,1)="男",10000+リレー!H14&amp;"1111",IF(LEFT($A5,1)="女",20000+リレー!H14&amp;"1111","")))</f>
      </c>
      <c r="L5" s="7">
        <f>IF(リレー!I14="","",IF(LEFT($A5,1)="男",10000+リレー!I14&amp;"1111",IF(LEFT($A5,1)="女",20000+リレー!I14&amp;"1111","")))</f>
      </c>
    </row>
    <row r="6" spans="1:12" ht="13.5">
      <c r="A6" s="7">
        <f>IF(リレー!A15="","",リレー!A15)</f>
      </c>
      <c r="B6" s="7">
        <f>IF(リレー!A15="","",'様式1'!$F$11)&amp;IF(リレー!B15="","",リレー!B15)</f>
      </c>
      <c r="D6" s="7">
        <f>IF(リレー!A15="","",'様式1'!$F$11)&amp;IF(リレー!B15="","",リレー!B15)</f>
      </c>
      <c r="F6" s="7">
        <f>IF(リレー!C15="","",リレー!C15)</f>
      </c>
      <c r="G6" s="7">
        <f>IF(リレー!D15="","",IF(LEFT($A6,1)="男",10000+リレー!D15&amp;"1111",IF(LEFT($A6,1)="女",20000+リレー!D15&amp;"1111","")))</f>
      </c>
      <c r="H6" s="7">
        <f>IF(リレー!E15="","",IF(LEFT($A6,1)="男",10000+リレー!E15&amp;"1111",IF(LEFT($A6,1)="女",20000+リレー!E15&amp;"1111","")))</f>
      </c>
      <c r="I6" s="7">
        <f>IF(リレー!F15="","",IF(LEFT($A6,1)="男",10000+リレー!F15&amp;"1111",IF(LEFT($A6,1)="女",20000+リレー!F15&amp;"1111","")))</f>
      </c>
      <c r="J6" s="7">
        <f>IF(リレー!G15="","",IF(LEFT($A6,1)="男",10000+リレー!G15&amp;"1111",IF(LEFT($A6,1)="女",20000+リレー!G15&amp;"1111","")))</f>
      </c>
      <c r="K6" s="7">
        <f>IF(リレー!H15="","",IF(LEFT($A6,1)="男",10000+リレー!H15&amp;"1111",IF(LEFT($A6,1)="女",20000+リレー!H15&amp;"1111","")))</f>
      </c>
      <c r="L6" s="7">
        <f>IF(リレー!I15="","",IF(LEFT($A6,1)="男",10000+リレー!I15&amp;"1111",IF(LEFT($A6,1)="女",20000+リレー!I15&amp;"1111","")))</f>
      </c>
    </row>
    <row r="7" spans="1:12" ht="13.5">
      <c r="A7" s="7">
        <f>IF(リレー!A16="","",リレー!A16)</f>
      </c>
      <c r="B7" s="7">
        <f>IF(リレー!A16="","",'様式1'!$F$11)&amp;IF(リレー!B16="","",リレー!B16)</f>
      </c>
      <c r="D7" s="7">
        <f>IF(リレー!A16="","",'様式1'!$F$11)&amp;IF(リレー!B16="","",リレー!B16)</f>
      </c>
      <c r="F7" s="7">
        <f>IF(リレー!C16="","",リレー!C16)</f>
      </c>
      <c r="G7" s="7">
        <f>IF(リレー!D16="","",IF(LEFT($A7,1)="男",10000+リレー!D16&amp;"1111",IF(LEFT($A7,1)="女",20000+リレー!D16&amp;"1111","")))</f>
      </c>
      <c r="H7" s="7">
        <f>IF(リレー!E16="","",IF(LEFT($A7,1)="男",10000+リレー!E16&amp;"1111",IF(LEFT($A7,1)="女",20000+リレー!E16&amp;"1111","")))</f>
      </c>
      <c r="I7" s="7">
        <f>IF(リレー!F16="","",IF(LEFT($A7,1)="男",10000+リレー!F16&amp;"1111",IF(LEFT($A7,1)="女",20000+リレー!F16&amp;"1111","")))</f>
      </c>
      <c r="J7" s="7">
        <f>IF(リレー!G16="","",IF(LEFT($A7,1)="男",10000+リレー!G16&amp;"1111",IF(LEFT($A7,1)="女",20000+リレー!G16&amp;"1111","")))</f>
      </c>
      <c r="K7" s="7">
        <f>IF(リレー!H16="","",IF(LEFT($A7,1)="男",10000+リレー!H16&amp;"1111",IF(LEFT($A7,1)="女",20000+リレー!H16&amp;"1111","")))</f>
      </c>
      <c r="L7" s="7">
        <f>IF(リレー!I16="","",IF(LEFT($A7,1)="男",10000+リレー!I16&amp;"1111",IF(LEFT($A7,1)="女",20000+リレー!I16&amp;"1111","")))</f>
      </c>
    </row>
    <row r="8" spans="1:12" ht="13.5">
      <c r="A8" s="7">
        <f>IF(リレー!A17="","",リレー!A17)</f>
      </c>
      <c r="B8" s="7">
        <f>IF(リレー!A17="","",'様式1'!$F$11)&amp;IF(リレー!B17="","",リレー!B17)</f>
      </c>
      <c r="D8" s="7">
        <f>IF(リレー!A17="","",'様式1'!$F$11)&amp;IF(リレー!B17="","",リレー!B17)</f>
      </c>
      <c r="F8" s="7">
        <f>IF(リレー!C17="","",リレー!C17)</f>
      </c>
      <c r="G8" s="7">
        <f>IF(リレー!D17="","",IF(LEFT($A8,1)="男",10000+リレー!D17&amp;"1111",IF(LEFT($A8,1)="女",20000+リレー!D17&amp;"1111","")))</f>
      </c>
      <c r="H8" s="7">
        <f>IF(リレー!E17="","",IF(LEFT($A8,1)="男",10000+リレー!E17&amp;"1111",IF(LEFT($A8,1)="女",20000+リレー!E17&amp;"1111","")))</f>
      </c>
      <c r="I8" s="7">
        <f>IF(リレー!F17="","",IF(LEFT($A8,1)="男",10000+リレー!F17&amp;"1111",IF(LEFT($A8,1)="女",20000+リレー!F17&amp;"1111","")))</f>
      </c>
      <c r="J8" s="7">
        <f>IF(リレー!G17="","",IF(LEFT($A8,1)="男",10000+リレー!G17&amp;"1111",IF(LEFT($A8,1)="女",20000+リレー!G17&amp;"1111","")))</f>
      </c>
      <c r="K8" s="7">
        <f>IF(リレー!H17="","",IF(LEFT($A8,1)="男",10000+リレー!H17&amp;"1111",IF(LEFT($A8,1)="女",20000+リレー!H17&amp;"1111","")))</f>
      </c>
      <c r="L8" s="7">
        <f>IF(リレー!I17="","",IF(LEFT($A8,1)="男",10000+リレー!I17&amp;"1111",IF(LEFT($A8,1)="女",20000+リレー!I17&amp;"1111","")))</f>
      </c>
    </row>
    <row r="9" spans="1:12" ht="13.5">
      <c r="A9" s="7">
        <f>IF(リレー!A18="","",リレー!A18)</f>
      </c>
      <c r="B9" s="7">
        <f>IF(リレー!A18="","",'様式1'!$F$11)&amp;IF(リレー!B18="","",リレー!B18)</f>
      </c>
      <c r="D9" s="7">
        <f>IF(リレー!A18="","",'様式1'!$F$11)&amp;IF(リレー!B18="","",リレー!B18)</f>
      </c>
      <c r="F9" s="7">
        <f>IF(リレー!C18="","",リレー!C18)</f>
      </c>
      <c r="G9" s="7">
        <f>IF(リレー!D18="","",IF(LEFT($A9,1)="男",10000+リレー!D18&amp;"1111",IF(LEFT($A9,1)="女",20000+リレー!D18&amp;"1111","")))</f>
      </c>
      <c r="H9" s="7">
        <f>IF(リレー!E18="","",IF(LEFT($A9,1)="男",10000+リレー!E18&amp;"1111",IF(LEFT($A9,1)="女",20000+リレー!E18&amp;"1111","")))</f>
      </c>
      <c r="I9" s="7">
        <f>IF(リレー!F18="","",IF(LEFT($A9,1)="男",10000+リレー!F18&amp;"1111",IF(LEFT($A9,1)="女",20000+リレー!F18&amp;"1111","")))</f>
      </c>
      <c r="J9" s="7">
        <f>IF(リレー!G18="","",IF(LEFT($A9,1)="男",10000+リレー!G18&amp;"1111",IF(LEFT($A9,1)="女",20000+リレー!G18&amp;"1111","")))</f>
      </c>
      <c r="K9" s="7">
        <f>IF(リレー!H18="","",IF(LEFT($A9,1)="男",10000+リレー!H18&amp;"1111",IF(LEFT($A9,1)="女",20000+リレー!H18&amp;"1111","")))</f>
      </c>
      <c r="L9" s="7">
        <f>IF(リレー!I18="","",IF(LEFT($A9,1)="男",10000+リレー!I18&amp;"1111",IF(LEFT($A9,1)="女",20000+リレー!I18&amp;"1111","")))</f>
      </c>
    </row>
    <row r="10" spans="1:12" ht="13.5">
      <c r="A10" s="7">
        <f>IF(リレー!A19="","",リレー!A19)</f>
      </c>
      <c r="B10" s="7">
        <f>IF(リレー!A19="","",'様式1'!$F$11)&amp;IF(リレー!B19="","",リレー!B19)</f>
      </c>
      <c r="D10" s="7">
        <f>IF(リレー!A19="","",'様式1'!$F$11)&amp;IF(リレー!B19="","",リレー!B19)</f>
      </c>
      <c r="F10" s="7">
        <f>IF(リレー!C19="","",リレー!C19)</f>
      </c>
      <c r="G10" s="7">
        <f>IF(リレー!D19="","",IF(LEFT($A10,1)="男",10000+リレー!D19&amp;"1111",IF(LEFT($A10,1)="女",20000+リレー!D19&amp;"1111","")))</f>
      </c>
      <c r="H10" s="7">
        <f>IF(リレー!E19="","",IF(LEFT($A10,1)="男",10000+リレー!E19&amp;"1111",IF(LEFT($A10,1)="女",20000+リレー!E19&amp;"1111","")))</f>
      </c>
      <c r="I10" s="7">
        <f>IF(リレー!F19="","",IF(LEFT($A10,1)="男",10000+リレー!F19&amp;"1111",IF(LEFT($A10,1)="女",20000+リレー!F19&amp;"1111","")))</f>
      </c>
      <c r="J10" s="7">
        <f>IF(リレー!G19="","",IF(LEFT($A10,1)="男",10000+リレー!G19&amp;"1111",IF(LEFT($A10,1)="女",20000+リレー!G19&amp;"1111","")))</f>
      </c>
      <c r="K10" s="7">
        <f>IF(リレー!H19="","",IF(LEFT($A10,1)="男",10000+リレー!H19&amp;"1111",IF(LEFT($A10,1)="女",20000+リレー!H19&amp;"1111","")))</f>
      </c>
      <c r="L10" s="7">
        <f>IF(リレー!I19="","",IF(LEFT($A10,1)="男",10000+リレー!I19&amp;"1111",IF(LEFT($A10,1)="女",20000+リレー!I19&amp;"1111","")))</f>
      </c>
    </row>
    <row r="11" spans="1:12" ht="13.5">
      <c r="A11" s="7">
        <f>IF(リレー!A20="","",リレー!A20)</f>
      </c>
      <c r="B11" s="7">
        <f>IF(リレー!A20="","",'様式1'!$F$11)&amp;IF(リレー!B20="","",リレー!B20)</f>
      </c>
      <c r="D11" s="7">
        <f>IF(リレー!A20="","",'様式1'!$F$11)&amp;IF(リレー!B20="","",リレー!B20)</f>
      </c>
      <c r="F11" s="7">
        <f>IF(リレー!C20="","",リレー!C20)</f>
      </c>
      <c r="G11" s="7">
        <f>IF(リレー!D20="","",IF(LEFT($A11,1)="男",10000+リレー!D20&amp;"1111",IF(LEFT($A11,1)="女",20000+リレー!D20&amp;"1111","")))</f>
      </c>
      <c r="H11" s="7">
        <f>IF(リレー!E20="","",IF(LEFT($A11,1)="男",10000+リレー!E20&amp;"1111",IF(LEFT($A11,1)="女",20000+リレー!E20&amp;"1111","")))</f>
      </c>
      <c r="I11" s="7">
        <f>IF(リレー!F20="","",IF(LEFT($A11,1)="男",10000+リレー!F20&amp;"1111",IF(LEFT($A11,1)="女",20000+リレー!F20&amp;"1111","")))</f>
      </c>
      <c r="J11" s="7">
        <f>IF(リレー!G20="","",IF(LEFT($A11,1)="男",10000+リレー!G20&amp;"1111",IF(LEFT($A11,1)="女",20000+リレー!G20&amp;"1111","")))</f>
      </c>
      <c r="K11" s="7">
        <f>IF(リレー!H20="","",IF(LEFT($A11,1)="男",10000+リレー!H20&amp;"1111",IF(LEFT($A11,1)="女",20000+リレー!H20&amp;"1111","")))</f>
      </c>
      <c r="L11" s="7">
        <f>IF(リレー!I20="","",IF(LEFT($A11,1)="男",10000+リレー!I20&amp;"1111",IF(LEFT($A11,1)="女",20000+リレー!I20&amp;"1111","")))</f>
      </c>
    </row>
    <row r="12" spans="1:12" ht="13.5">
      <c r="A12" s="7">
        <f>IF(リレー!A21="","",リレー!A21)</f>
      </c>
      <c r="B12" s="7">
        <f>IF(リレー!A21="","",'様式1'!$F$11)&amp;IF(リレー!B21="","",リレー!B21)</f>
      </c>
      <c r="D12" s="7">
        <f>IF(リレー!A21="","",'様式1'!$F$11)&amp;IF(リレー!B21="","",リレー!B21)</f>
      </c>
      <c r="F12" s="7">
        <f>IF(リレー!C21="","",リレー!C21)</f>
      </c>
      <c r="G12" s="7">
        <f>IF(リレー!D21="","",IF(LEFT($A12,1)="男",10000+リレー!D21&amp;"1111",IF(LEFT($A12,1)="女",20000+リレー!D21&amp;"1111","")))</f>
      </c>
      <c r="H12" s="7">
        <f>IF(リレー!E21="","",IF(LEFT($A12,1)="男",10000+リレー!E21&amp;"1111",IF(LEFT($A12,1)="女",20000+リレー!E21&amp;"1111","")))</f>
      </c>
      <c r="I12" s="7">
        <f>IF(リレー!F21="","",IF(LEFT($A12,1)="男",10000+リレー!F21&amp;"1111",IF(LEFT($A12,1)="女",20000+リレー!F21&amp;"1111","")))</f>
      </c>
      <c r="J12" s="7">
        <f>IF(リレー!G21="","",IF(LEFT($A12,1)="男",10000+リレー!G21&amp;"1111",IF(LEFT($A12,1)="女",20000+リレー!G21&amp;"1111","")))</f>
      </c>
      <c r="K12" s="7">
        <f>IF(リレー!H21="","",IF(LEFT($A12,1)="男",10000+リレー!H21&amp;"1111",IF(LEFT($A12,1)="女",20000+リレー!H21&amp;"1111","")))</f>
      </c>
      <c r="L12" s="7">
        <f>IF(リレー!I21="","",IF(LEFT($A12,1)="男",10000+リレー!I21&amp;"1111",IF(LEFT($A12,1)="女",20000+リレー!I21&amp;"1111","")))</f>
      </c>
    </row>
    <row r="13" spans="1:12" ht="13.5">
      <c r="A13" s="7">
        <f>IF(リレー!A22="","",リレー!A22)</f>
      </c>
      <c r="B13" s="7">
        <f>IF(リレー!A22="","",'様式1'!$F$11)&amp;IF(リレー!B22="","",リレー!B22)</f>
      </c>
      <c r="D13" s="7">
        <f>IF(リレー!A22="","",'様式1'!$F$11)&amp;IF(リレー!B22="","",リレー!B22)</f>
      </c>
      <c r="F13" s="7">
        <f>IF(リレー!C22="","",リレー!C22)</f>
      </c>
      <c r="G13" s="7">
        <f>IF(リレー!D22="","",IF(LEFT($A13,1)="男",10000+リレー!D22&amp;"1111",IF(LEFT($A13,1)="女",20000+リレー!D22&amp;"1111","")))</f>
      </c>
      <c r="H13" s="7">
        <f>IF(リレー!E22="","",IF(LEFT($A13,1)="男",10000+リレー!E22&amp;"1111",IF(LEFT($A13,1)="女",20000+リレー!E22&amp;"1111","")))</f>
      </c>
      <c r="I13" s="7">
        <f>IF(リレー!F22="","",IF(LEFT($A13,1)="男",10000+リレー!F22&amp;"1111",IF(LEFT($A13,1)="女",20000+リレー!F22&amp;"1111","")))</f>
      </c>
      <c r="J13" s="7">
        <f>IF(リレー!G22="","",IF(LEFT($A13,1)="男",10000+リレー!G22&amp;"1111",IF(LEFT($A13,1)="女",20000+リレー!G22&amp;"1111","")))</f>
      </c>
      <c r="K13" s="7">
        <f>IF(リレー!H22="","",IF(LEFT($A13,1)="男",10000+リレー!H22&amp;"1111",IF(LEFT($A13,1)="女",20000+リレー!H22&amp;"1111","")))</f>
      </c>
      <c r="L13" s="7">
        <f>IF(リレー!I22="","",IF(LEFT($A13,1)="男",10000+リレー!I22&amp;"1111",IF(LEFT($A13,1)="女",20000+リレー!I22&amp;"1111","")))</f>
      </c>
    </row>
    <row r="14" spans="1:12" ht="13.5">
      <c r="A14" s="7">
        <f>IF(リレー!A23="","",リレー!A23)</f>
      </c>
      <c r="B14" s="7">
        <f>IF(リレー!A23="","",'様式1'!$F$11)&amp;IF(リレー!B23="","",リレー!B23)</f>
      </c>
      <c r="D14" s="7">
        <f>IF(リレー!A23="","",'様式1'!$F$11)&amp;IF(リレー!B23="","",リレー!B23)</f>
      </c>
      <c r="F14" s="7">
        <f>IF(リレー!C23="","",リレー!C23)</f>
      </c>
      <c r="G14" s="7">
        <f>IF(リレー!D23="","",IF(LEFT($A14,1)="男",10000+リレー!D23&amp;"1111",IF(LEFT($A14,1)="女",20000+リレー!D23&amp;"1111","")))</f>
      </c>
      <c r="H14" s="7">
        <f>IF(リレー!E23="","",IF(LEFT($A14,1)="男",10000+リレー!E23&amp;"1111",IF(LEFT($A14,1)="女",20000+リレー!E23&amp;"1111","")))</f>
      </c>
      <c r="I14" s="7">
        <f>IF(リレー!F23="","",IF(LEFT($A14,1)="男",10000+リレー!F23&amp;"1111",IF(LEFT($A14,1)="女",20000+リレー!F23&amp;"1111","")))</f>
      </c>
      <c r="J14" s="7">
        <f>IF(リレー!G23="","",IF(LEFT($A14,1)="男",10000+リレー!G23&amp;"1111",IF(LEFT($A14,1)="女",20000+リレー!G23&amp;"1111","")))</f>
      </c>
      <c r="K14" s="7">
        <f>IF(リレー!H23="","",IF(LEFT($A14,1)="男",10000+リレー!H23&amp;"1111",IF(LEFT($A14,1)="女",20000+リレー!H23&amp;"1111","")))</f>
      </c>
      <c r="L14" s="7">
        <f>IF(リレー!I23="","",IF(LEFT($A14,1)="男",10000+リレー!I23&amp;"1111",IF(LEFT($A14,1)="女",20000+リレー!I23&amp;"1111","")))</f>
      </c>
    </row>
    <row r="15" spans="1:12" ht="13.5">
      <c r="A15" s="7">
        <f>IF(リレー!A24="","",リレー!A24)</f>
      </c>
      <c r="B15" s="7">
        <f>IF(リレー!A24="","",'様式1'!$F$11)&amp;IF(リレー!B24="","",リレー!B24)</f>
      </c>
      <c r="D15" s="7">
        <f>IF(リレー!A24="","",'様式1'!$F$11)&amp;IF(リレー!B24="","",リレー!B24)</f>
      </c>
      <c r="F15" s="7">
        <f>IF(リレー!C24="","",リレー!C24)</f>
      </c>
      <c r="G15" s="7">
        <f>IF(リレー!D24="","",IF(LEFT($A15,1)="男",10000+リレー!D24&amp;"1111",IF(LEFT($A15,1)="女",20000+リレー!D24&amp;"1111","")))</f>
      </c>
      <c r="H15" s="7">
        <f>IF(リレー!E24="","",IF(LEFT($A15,1)="男",10000+リレー!E24&amp;"1111",IF(LEFT($A15,1)="女",20000+リレー!E24&amp;"1111","")))</f>
      </c>
      <c r="I15" s="7">
        <f>IF(リレー!F24="","",IF(LEFT($A15,1)="男",10000+リレー!F24&amp;"1111",IF(LEFT($A15,1)="女",20000+リレー!F24&amp;"1111","")))</f>
      </c>
      <c r="J15" s="7">
        <f>IF(リレー!G24="","",IF(LEFT($A15,1)="男",10000+リレー!G24&amp;"1111",IF(LEFT($A15,1)="女",20000+リレー!G24&amp;"1111","")))</f>
      </c>
      <c r="K15" s="7">
        <f>IF(リレー!H24="","",IF(LEFT($A15,1)="男",10000+リレー!H24&amp;"1111",IF(LEFT($A15,1)="女",20000+リレー!H24&amp;"1111","")))</f>
      </c>
      <c r="L15" s="7">
        <f>IF(リレー!I24="","",IF(LEFT($A15,1)="男",10000+リレー!I24&amp;"1111",IF(LEFT($A15,1)="女",20000+リレー!I24&amp;"1111","")))</f>
      </c>
    </row>
    <row r="16" spans="1:12" ht="13.5">
      <c r="A16" s="7">
        <f>IF(リレー!A25="","",リレー!A25)</f>
      </c>
      <c r="B16" s="7">
        <f>IF(リレー!A25="","",'様式1'!$F$11)&amp;IF(リレー!B25="","",リレー!B25)</f>
      </c>
      <c r="D16" s="7">
        <f>IF(リレー!A25="","",'様式1'!$F$11)&amp;IF(リレー!B25="","",リレー!B25)</f>
      </c>
      <c r="F16" s="7">
        <f>IF(リレー!C25="","",リレー!C25)</f>
      </c>
      <c r="G16" s="7">
        <f>IF(リレー!D25="","",IF(LEFT($A16,1)="男",10000+リレー!D25&amp;"1111",IF(LEFT($A16,1)="女",20000+リレー!D25&amp;"1111","")))</f>
      </c>
      <c r="H16" s="7">
        <f>IF(リレー!E25="","",IF(LEFT($A16,1)="男",10000+リレー!E25&amp;"1111",IF(LEFT($A16,1)="女",20000+リレー!E25&amp;"1111","")))</f>
      </c>
      <c r="I16" s="7">
        <f>IF(リレー!F25="","",IF(LEFT($A16,1)="男",10000+リレー!F25&amp;"1111",IF(LEFT($A16,1)="女",20000+リレー!F25&amp;"1111","")))</f>
      </c>
      <c r="J16" s="7">
        <f>IF(リレー!G25="","",IF(LEFT($A16,1)="男",10000+リレー!G25&amp;"1111",IF(LEFT($A16,1)="女",20000+リレー!G25&amp;"1111","")))</f>
      </c>
      <c r="K16" s="7">
        <f>IF(リレー!H25="","",IF(LEFT($A16,1)="男",10000+リレー!H25&amp;"1111",IF(LEFT($A16,1)="女",20000+リレー!H25&amp;"1111","")))</f>
      </c>
      <c r="L16" s="7">
        <f>IF(リレー!I25="","",IF(LEFT($A16,1)="男",10000+リレー!I25&amp;"1111",IF(LEFT($A16,1)="女",20000+リレー!I25&amp;"1111","")))</f>
      </c>
    </row>
    <row r="17" spans="1:12" ht="13.5">
      <c r="A17" s="7">
        <f>IF(リレー!A26="","",リレー!A26)</f>
      </c>
      <c r="B17" s="7">
        <f>IF(リレー!A26="","",'様式1'!$F$11)&amp;IF(リレー!B26="","",リレー!B26)</f>
      </c>
      <c r="D17" s="7">
        <f>IF(リレー!A26="","",'様式1'!$F$11)&amp;IF(リレー!B26="","",リレー!B26)</f>
      </c>
      <c r="F17" s="7">
        <f>IF(リレー!C26="","",リレー!C26)</f>
      </c>
      <c r="G17" s="7">
        <f>IF(リレー!D26="","",IF(LEFT($A17,1)="男",10000+リレー!D26&amp;"1111",IF(LEFT($A17,1)="女",20000+リレー!D26&amp;"1111","")))</f>
      </c>
      <c r="H17" s="7">
        <f>IF(リレー!E26="","",IF(LEFT($A17,1)="男",10000+リレー!E26&amp;"1111",IF(LEFT($A17,1)="女",20000+リレー!E26&amp;"1111","")))</f>
      </c>
      <c r="I17" s="7">
        <f>IF(リレー!F26="","",IF(LEFT($A17,1)="男",10000+リレー!F26&amp;"1111",IF(LEFT($A17,1)="女",20000+リレー!F26&amp;"1111","")))</f>
      </c>
      <c r="J17" s="7">
        <f>IF(リレー!G26="","",IF(LEFT($A17,1)="男",10000+リレー!G26&amp;"1111",IF(LEFT($A17,1)="女",20000+リレー!G26&amp;"1111","")))</f>
      </c>
      <c r="K17" s="7">
        <f>IF(リレー!H26="","",IF(LEFT($A17,1)="男",10000+リレー!H26&amp;"1111",IF(LEFT($A17,1)="女",20000+リレー!H26&amp;"1111","")))</f>
      </c>
      <c r="L17" s="7">
        <f>IF(リレー!I26="","",IF(LEFT($A17,1)="男",10000+リレー!I26&amp;"1111",IF(LEFT($A17,1)="女",20000+リレー!I26&amp;"1111","")))</f>
      </c>
    </row>
    <row r="18" spans="1:12" ht="13.5">
      <c r="A18" s="7">
        <f>IF(リレー!A27="","",リレー!A27)</f>
      </c>
      <c r="B18" s="7">
        <f>IF(リレー!A27="","",'様式1'!$F$11)&amp;IF(リレー!B27="","",リレー!B27)</f>
      </c>
      <c r="D18" s="7">
        <f>IF(リレー!A27="","",'様式1'!$F$11)&amp;IF(リレー!B27="","",リレー!B27)</f>
      </c>
      <c r="F18" s="7">
        <f>IF(リレー!C27="","",リレー!C27)</f>
      </c>
      <c r="G18" s="7">
        <f>IF(リレー!D27="","",IF(LEFT($A18,1)="男",10000+リレー!D27&amp;"1111",IF(LEFT($A18,1)="女",20000+リレー!D27&amp;"1111","")))</f>
      </c>
      <c r="H18" s="7">
        <f>IF(リレー!E27="","",IF(LEFT($A18,1)="男",10000+リレー!E27&amp;"1111",IF(LEFT($A18,1)="女",20000+リレー!E27&amp;"1111","")))</f>
      </c>
      <c r="I18" s="7">
        <f>IF(リレー!F27="","",IF(LEFT($A18,1)="男",10000+リレー!F27&amp;"1111",IF(LEFT($A18,1)="女",20000+リレー!F27&amp;"1111","")))</f>
      </c>
      <c r="J18" s="7">
        <f>IF(リレー!G27="","",IF(LEFT($A18,1)="男",10000+リレー!G27&amp;"1111",IF(LEFT($A18,1)="女",20000+リレー!G27&amp;"1111","")))</f>
      </c>
      <c r="K18" s="7">
        <f>IF(リレー!H27="","",IF(LEFT($A18,1)="男",10000+リレー!H27&amp;"1111",IF(LEFT($A18,1)="女",20000+リレー!H27&amp;"1111","")))</f>
      </c>
      <c r="L18" s="7">
        <f>IF(リレー!I27="","",IF(LEFT($A18,1)="男",10000+リレー!I27&amp;"1111",IF(LEFT($A18,1)="女",20000+リレー!I27&amp;"1111","")))</f>
      </c>
    </row>
    <row r="19" spans="1:12" ht="13.5">
      <c r="A19" s="7">
        <f>IF(リレー!A28="","",リレー!A28)</f>
      </c>
      <c r="B19" s="7">
        <f>IF(リレー!A28="","",'様式1'!$F$11)&amp;IF(リレー!B28="","",リレー!B28)</f>
      </c>
      <c r="D19" s="7">
        <f>IF(リレー!A28="","",'様式1'!$F$11)&amp;IF(リレー!B28="","",リレー!B28)</f>
      </c>
      <c r="F19" s="7">
        <f>IF(リレー!C28="","",リレー!C28)</f>
      </c>
      <c r="G19" s="7">
        <f>IF(リレー!D28="","",IF(LEFT($A19,1)="男",10000+リレー!D28&amp;"1111",IF(LEFT($A19,1)="女",20000+リレー!D28&amp;"1111","")))</f>
      </c>
      <c r="H19" s="7">
        <f>IF(リレー!E28="","",IF(LEFT($A19,1)="男",10000+リレー!E28&amp;"1111",IF(LEFT($A19,1)="女",20000+リレー!E28&amp;"1111","")))</f>
      </c>
      <c r="I19" s="7">
        <f>IF(リレー!F28="","",IF(LEFT($A19,1)="男",10000+リレー!F28&amp;"1111",IF(LEFT($A19,1)="女",20000+リレー!F28&amp;"1111","")))</f>
      </c>
      <c r="J19" s="7">
        <f>IF(リレー!G28="","",IF(LEFT($A19,1)="男",10000+リレー!G28&amp;"1111",IF(LEFT($A19,1)="女",20000+リレー!G28&amp;"1111","")))</f>
      </c>
      <c r="K19" s="7">
        <f>IF(リレー!H28="","",IF(LEFT($A19,1)="男",10000+リレー!H28&amp;"1111",IF(LEFT($A19,1)="女",20000+リレー!H28&amp;"1111","")))</f>
      </c>
      <c r="L19" s="7">
        <f>IF(リレー!I28="","",IF(LEFT($A19,1)="男",10000+リレー!I28&amp;"1111",IF(LEFT($A19,1)="女",20000+リレー!I28&amp;"1111","")))</f>
      </c>
    </row>
    <row r="20" spans="1:12" ht="13.5">
      <c r="A20" s="7">
        <f>IF(リレー!A29="","",リレー!A29)</f>
      </c>
      <c r="B20" s="7">
        <f>IF(リレー!A29="","",'様式1'!$F$11)&amp;IF(リレー!B29="","",リレー!B29)</f>
      </c>
      <c r="D20" s="7">
        <f>IF(リレー!A29="","",'様式1'!$F$11)&amp;IF(リレー!B29="","",リレー!B29)</f>
      </c>
      <c r="F20" s="7">
        <f>IF(リレー!C29="","",リレー!C29)</f>
      </c>
      <c r="G20" s="7">
        <f>IF(リレー!D29="","",IF(LEFT($A20,1)="男",10000+リレー!D29&amp;"1111",IF(LEFT($A20,1)="女",20000+リレー!D29&amp;"1111","")))</f>
      </c>
      <c r="H20" s="7">
        <f>IF(リレー!E29="","",IF(LEFT($A20,1)="男",10000+リレー!E29&amp;"1111",IF(LEFT($A20,1)="女",20000+リレー!E29&amp;"1111","")))</f>
      </c>
      <c r="I20" s="7">
        <f>IF(リレー!F29="","",IF(LEFT($A20,1)="男",10000+リレー!F29&amp;"1111",IF(LEFT($A20,1)="女",20000+リレー!F29&amp;"1111","")))</f>
      </c>
      <c r="J20" s="7">
        <f>IF(リレー!G29="","",IF(LEFT($A20,1)="男",10000+リレー!G29&amp;"1111",IF(LEFT($A20,1)="女",20000+リレー!G29&amp;"1111","")))</f>
      </c>
      <c r="K20" s="7">
        <f>IF(リレー!H29="","",IF(LEFT($A20,1)="男",10000+リレー!H29&amp;"1111",IF(LEFT($A20,1)="女",20000+リレー!H29&amp;"1111","")))</f>
      </c>
      <c r="L20" s="7">
        <f>IF(リレー!I29="","",IF(LEFT($A20,1)="男",10000+リレー!I29&amp;"1111",IF(LEFT($A20,1)="女",20000+リレー!I29&amp;"1111","")))</f>
      </c>
    </row>
    <row r="21" spans="1:12" ht="13.5">
      <c r="A21" s="7">
        <f>IF(リレー!A30="","",リレー!A30)</f>
      </c>
      <c r="B21" s="7">
        <f>IF(リレー!A30="","",'様式1'!$F$11)&amp;IF(リレー!B30="","",リレー!B30)</f>
      </c>
      <c r="D21" s="7">
        <f>IF(リレー!A30="","",'様式1'!$F$11)&amp;IF(リレー!B30="","",リレー!B30)</f>
      </c>
      <c r="F21" s="7">
        <f>IF(リレー!C30="","",リレー!C30)</f>
      </c>
      <c r="G21" s="7">
        <f>IF(リレー!D30="","",IF(LEFT($A21,1)="男",10000+リレー!D30&amp;"1111",IF(LEFT($A21,1)="女",20000+リレー!D30&amp;"1111","")))</f>
      </c>
      <c r="H21" s="7">
        <f>IF(リレー!E30="","",IF(LEFT($A21,1)="男",10000+リレー!E30&amp;"1111",IF(LEFT($A21,1)="女",20000+リレー!E30&amp;"1111","")))</f>
      </c>
      <c r="I21" s="7">
        <f>IF(リレー!F30="","",IF(LEFT($A21,1)="男",10000+リレー!F30&amp;"1111",IF(LEFT($A21,1)="女",20000+リレー!F30&amp;"1111","")))</f>
      </c>
      <c r="J21" s="7">
        <f>IF(リレー!G30="","",IF(LEFT($A21,1)="男",10000+リレー!G30&amp;"1111",IF(LEFT($A21,1)="女",20000+リレー!G30&amp;"1111","")))</f>
      </c>
      <c r="K21" s="7">
        <f>IF(リレー!H30="","",IF(LEFT($A21,1)="男",10000+リレー!H30&amp;"1111",IF(LEFT($A21,1)="女",20000+リレー!H30&amp;"1111","")))</f>
      </c>
      <c r="L21" s="7">
        <f>IF(リレー!I30="","",IF(LEFT($A21,1)="男",10000+リレー!I30&amp;"1111",IF(LEFT($A21,1)="女",20000+リレー!I30&amp;"1111","")))</f>
      </c>
    </row>
    <row r="22" spans="1:12" ht="13.5">
      <c r="A22" s="7">
        <f>IF(リレー!A31="","",リレー!A31)</f>
      </c>
      <c r="B22" s="7">
        <f>IF(リレー!A31="","",'様式1'!$F$11)&amp;IF(リレー!B31="","",リレー!B31)</f>
      </c>
      <c r="D22" s="7">
        <f>IF(リレー!A31="","",'様式1'!$F$11)&amp;IF(リレー!B31="","",リレー!B31)</f>
      </c>
      <c r="F22" s="7">
        <f>IF(リレー!C31="","",リレー!C31)</f>
      </c>
      <c r="G22" s="7">
        <f>IF(リレー!D31="","",IF(LEFT($A22,1)="男",10000+リレー!D31&amp;"1111",IF(LEFT($A22,1)="女",20000+リレー!D31&amp;"1111","")))</f>
      </c>
      <c r="H22" s="7">
        <f>IF(リレー!E31="","",IF(LEFT($A22,1)="男",10000+リレー!E31&amp;"1111",IF(LEFT($A22,1)="女",20000+リレー!E31&amp;"1111","")))</f>
      </c>
      <c r="I22" s="7">
        <f>IF(リレー!F31="","",IF(LEFT($A22,1)="男",10000+リレー!F31&amp;"1111",IF(LEFT($A22,1)="女",20000+リレー!F31&amp;"1111","")))</f>
      </c>
      <c r="J22" s="7">
        <f>IF(リレー!G31="","",IF(LEFT($A22,1)="男",10000+リレー!G31&amp;"1111",IF(LEFT($A22,1)="女",20000+リレー!G31&amp;"1111","")))</f>
      </c>
      <c r="K22" s="7">
        <f>IF(リレー!H31="","",IF(LEFT($A22,1)="男",10000+リレー!H31&amp;"1111",IF(LEFT($A22,1)="女",20000+リレー!H31&amp;"1111","")))</f>
      </c>
      <c r="L22" s="7">
        <f>IF(リレー!I31="","",IF(LEFT($A22,1)="男",10000+リレー!I31&amp;"1111",IF(LEFT($A22,1)="女",20000+リレー!I31&amp;"1111","")))</f>
      </c>
    </row>
    <row r="23" spans="1:12" ht="13.5">
      <c r="A23" s="7">
        <f>IF(リレー!A32="","",リレー!A32)</f>
      </c>
      <c r="B23" s="7">
        <f>IF(リレー!A32="","",'様式1'!$F$11)&amp;IF(リレー!B32="","",リレー!B32)</f>
      </c>
      <c r="D23" s="7">
        <f>IF(リレー!A32="","",'様式1'!$F$11)&amp;IF(リレー!B32="","",リレー!B32)</f>
      </c>
      <c r="F23" s="7">
        <f>IF(リレー!C32="","",リレー!C32)</f>
      </c>
      <c r="G23" s="7">
        <f>IF(リレー!D32="","",IF(LEFT($A23,1)="男",10000+リレー!D32&amp;"1111",IF(LEFT($A23,1)="女",20000+リレー!D32&amp;"1111","")))</f>
      </c>
      <c r="H23" s="7">
        <f>IF(リレー!E32="","",IF(LEFT($A23,1)="男",10000+リレー!E32&amp;"1111",IF(LEFT($A23,1)="女",20000+リレー!E32&amp;"1111","")))</f>
      </c>
      <c r="I23" s="7">
        <f>IF(リレー!F32="","",IF(LEFT($A23,1)="男",10000+リレー!F32&amp;"1111",IF(LEFT($A23,1)="女",20000+リレー!F32&amp;"1111","")))</f>
      </c>
      <c r="J23" s="7">
        <f>IF(リレー!G32="","",IF(LEFT($A23,1)="男",10000+リレー!G32&amp;"1111",IF(LEFT($A23,1)="女",20000+リレー!G32&amp;"1111","")))</f>
      </c>
      <c r="K23" s="7">
        <f>IF(リレー!H32="","",IF(LEFT($A23,1)="男",10000+リレー!H32&amp;"1111",IF(LEFT($A23,1)="女",20000+リレー!H32&amp;"1111","")))</f>
      </c>
      <c r="L23" s="7">
        <f>IF(リレー!I32="","",IF(LEFT($A23,1)="男",10000+リレー!I32&amp;"1111",IF(LEFT($A23,1)="女",20000+リレー!I32&amp;"1111","")))</f>
      </c>
    </row>
    <row r="24" spans="1:12" ht="13.5">
      <c r="A24" s="7">
        <f>IF(リレー!A33="","",リレー!A33)</f>
      </c>
      <c r="B24" s="7">
        <f>IF(リレー!A33="","",'様式1'!$F$11)&amp;IF(リレー!B33="","",リレー!B33)</f>
      </c>
      <c r="D24" s="7">
        <f>IF(リレー!A33="","",'様式1'!$F$11)&amp;IF(リレー!B33="","",リレー!B33)</f>
      </c>
      <c r="F24" s="7">
        <f>IF(リレー!C33="","",リレー!C33)</f>
      </c>
      <c r="G24" s="7">
        <f>IF(リレー!D33="","",IF(LEFT($A24,1)="男",10000+リレー!D33&amp;"1111",IF(LEFT($A24,1)="女",20000+リレー!D33&amp;"1111","")))</f>
      </c>
      <c r="H24" s="7">
        <f>IF(リレー!E33="","",IF(LEFT($A24,1)="男",10000+リレー!E33&amp;"1111",IF(LEFT($A24,1)="女",20000+リレー!E33&amp;"1111","")))</f>
      </c>
      <c r="I24" s="7">
        <f>IF(リレー!F33="","",IF(LEFT($A24,1)="男",10000+リレー!F33&amp;"1111",IF(LEFT($A24,1)="女",20000+リレー!F33&amp;"1111","")))</f>
      </c>
      <c r="J24" s="7">
        <f>IF(リレー!G33="","",IF(LEFT($A24,1)="男",10000+リレー!G33&amp;"1111",IF(LEFT($A24,1)="女",20000+リレー!G33&amp;"1111","")))</f>
      </c>
      <c r="K24" s="7">
        <f>IF(リレー!H33="","",IF(LEFT($A24,1)="男",10000+リレー!H33&amp;"1111",IF(LEFT($A24,1)="女",20000+リレー!H33&amp;"1111","")))</f>
      </c>
      <c r="L24" s="7">
        <f>IF(リレー!I33="","",IF(LEFT($A24,1)="男",10000+リレー!I33&amp;"1111",IF(LEFT($A24,1)="女",20000+リレー!I33&amp;"1111","")))</f>
      </c>
    </row>
    <row r="25" spans="1:12" ht="13.5">
      <c r="A25" s="7">
        <f>IF(リレー!A34="","",リレー!A34)</f>
      </c>
      <c r="B25" s="7">
        <f>IF(リレー!A34="","",'様式1'!$F$11)&amp;IF(リレー!B34="","",リレー!B34)</f>
      </c>
      <c r="D25" s="7">
        <f>IF(リレー!A34="","",'様式1'!$F$11)&amp;IF(リレー!B34="","",リレー!B34)</f>
      </c>
      <c r="F25" s="7">
        <f>IF(リレー!C34="","",リレー!C34)</f>
      </c>
      <c r="G25" s="7">
        <f>IF(リレー!D34="","",IF(LEFT($A25,1)="男",10000+リレー!D34&amp;"1111",IF(LEFT($A25,1)="女",20000+リレー!D34&amp;"1111","")))</f>
      </c>
      <c r="H25" s="7">
        <f>IF(リレー!E34="","",IF(LEFT($A25,1)="男",10000+リレー!E34&amp;"1111",IF(LEFT($A25,1)="女",20000+リレー!E34&amp;"1111","")))</f>
      </c>
      <c r="I25" s="7">
        <f>IF(リレー!F34="","",IF(LEFT($A25,1)="男",10000+リレー!F34&amp;"1111",IF(LEFT($A25,1)="女",20000+リレー!F34&amp;"1111","")))</f>
      </c>
      <c r="J25" s="7">
        <f>IF(リレー!G34="","",IF(LEFT($A25,1)="男",10000+リレー!G34&amp;"1111",IF(LEFT($A25,1)="女",20000+リレー!G34&amp;"1111","")))</f>
      </c>
      <c r="K25" s="7">
        <f>IF(リレー!H34="","",IF(LEFT($A25,1)="男",10000+リレー!H34&amp;"1111",IF(LEFT($A25,1)="女",20000+リレー!H34&amp;"1111","")))</f>
      </c>
      <c r="L25" s="7">
        <f>IF(リレー!I34="","",IF(LEFT($A25,1)="男",10000+リレー!I34&amp;"1111",IF(LEFT($A25,1)="女",20000+リレー!I34&amp;"1111","")))</f>
      </c>
    </row>
    <row r="26" spans="1:12" ht="13.5">
      <c r="A26" s="7">
        <f>IF(リレー!A35="","",リレー!A35)</f>
      </c>
      <c r="B26" s="7">
        <f>IF(リレー!A35="","",'様式1'!$F$11)&amp;IF(リレー!B35="","",リレー!B35)</f>
      </c>
      <c r="D26" s="7">
        <f>IF(リレー!A35="","",'様式1'!$F$11)&amp;IF(リレー!B35="","",リレー!B35)</f>
      </c>
      <c r="F26" s="7">
        <f>IF(リレー!C35="","",リレー!C35)</f>
      </c>
      <c r="G26" s="7">
        <f>IF(リレー!D35="","",IF(LEFT($A26,1)="男",10000+リレー!D35&amp;"1111",IF(LEFT($A26,1)="女",20000+リレー!D35&amp;"1111","")))</f>
      </c>
      <c r="H26" s="7">
        <f>IF(リレー!E35="","",IF(LEFT($A26,1)="男",10000+リレー!E35&amp;"1111",IF(LEFT($A26,1)="女",20000+リレー!E35&amp;"1111","")))</f>
      </c>
      <c r="I26" s="7">
        <f>IF(リレー!F35="","",IF(LEFT($A26,1)="男",10000+リレー!F35&amp;"1111",IF(LEFT($A26,1)="女",20000+リレー!F35&amp;"1111","")))</f>
      </c>
      <c r="J26" s="7">
        <f>IF(リレー!G35="","",IF(LEFT($A26,1)="男",10000+リレー!G35&amp;"1111",IF(LEFT($A26,1)="女",20000+リレー!G35&amp;"1111","")))</f>
      </c>
      <c r="K26" s="7">
        <f>IF(リレー!H35="","",IF(LEFT($A26,1)="男",10000+リレー!H35&amp;"1111",IF(LEFT($A26,1)="女",20000+リレー!H35&amp;"1111","")))</f>
      </c>
      <c r="L26" s="7">
        <f>IF(リレー!I35="","",IF(LEFT($A26,1)="男",10000+リレー!I35&amp;"1111",IF(LEFT($A26,1)="女",20000+リレー!I35&amp;"1111","")))</f>
      </c>
    </row>
    <row r="27" spans="1:12" ht="13.5">
      <c r="A27" s="7">
        <f>IF(リレー!A36="","",リレー!A36)</f>
      </c>
      <c r="B27" s="7">
        <f>IF(リレー!A36="","",'様式1'!$F$11)&amp;IF(リレー!B36="","",リレー!B36)</f>
      </c>
      <c r="D27" s="7">
        <f>IF(リレー!A36="","",'様式1'!$F$11)&amp;IF(リレー!B36="","",リレー!B36)</f>
      </c>
      <c r="F27" s="7">
        <f>IF(リレー!C36="","",リレー!C36)</f>
      </c>
      <c r="G27" s="7">
        <f>IF(リレー!D36="","",IF(LEFT($A27,1)="男",10000+リレー!D36&amp;"1111",IF(LEFT($A27,1)="女",20000+リレー!D36&amp;"1111","")))</f>
      </c>
      <c r="H27" s="7">
        <f>IF(リレー!E36="","",IF(LEFT($A27,1)="男",10000+リレー!E36&amp;"1111",IF(LEFT($A27,1)="女",20000+リレー!E36&amp;"1111","")))</f>
      </c>
      <c r="I27" s="7">
        <f>IF(リレー!F36="","",IF(LEFT($A27,1)="男",10000+リレー!F36&amp;"1111",IF(LEFT($A27,1)="女",20000+リレー!F36&amp;"1111","")))</f>
      </c>
      <c r="J27" s="7">
        <f>IF(リレー!G36="","",IF(LEFT($A27,1)="男",10000+リレー!G36&amp;"1111",IF(LEFT($A27,1)="女",20000+リレー!G36&amp;"1111","")))</f>
      </c>
      <c r="K27" s="7">
        <f>IF(リレー!H36="","",IF(LEFT($A27,1)="男",10000+リレー!H36&amp;"1111",IF(LEFT($A27,1)="女",20000+リレー!H36&amp;"1111","")))</f>
      </c>
      <c r="L27" s="7">
        <f>IF(リレー!I36="","",IF(LEFT($A27,1)="男",10000+リレー!I36&amp;"1111",IF(LEFT($A27,1)="女",20000+リレー!I36&amp;"1111","")))</f>
      </c>
    </row>
    <row r="28" spans="1:12" ht="13.5">
      <c r="A28" s="7">
        <f>IF(リレー!A37="","",リレー!A37)</f>
      </c>
      <c r="B28" s="7">
        <f>IF(リレー!A37="","",'様式1'!$F$11)&amp;IF(リレー!B37="","",リレー!B37)</f>
      </c>
      <c r="D28" s="7">
        <f>IF(リレー!A37="","",'様式1'!$F$11)&amp;IF(リレー!B37="","",リレー!B37)</f>
      </c>
      <c r="F28" s="7">
        <f>IF(リレー!C37="","",リレー!C37)</f>
      </c>
      <c r="G28" s="7">
        <f>IF(リレー!D37="","",IF(LEFT($A28,1)="男",10000+リレー!D37&amp;"1111",IF(LEFT($A28,1)="女",20000+リレー!D37&amp;"1111","")))</f>
      </c>
      <c r="H28" s="7">
        <f>IF(リレー!E37="","",IF(LEFT($A28,1)="男",10000+リレー!E37&amp;"1111",IF(LEFT($A28,1)="女",20000+リレー!E37&amp;"1111","")))</f>
      </c>
      <c r="I28" s="7">
        <f>IF(リレー!F37="","",IF(LEFT($A28,1)="男",10000+リレー!F37&amp;"1111",IF(LEFT($A28,1)="女",20000+リレー!F37&amp;"1111","")))</f>
      </c>
      <c r="J28" s="7">
        <f>IF(リレー!G37="","",IF(LEFT($A28,1)="男",10000+リレー!G37&amp;"1111",IF(LEFT($A28,1)="女",20000+リレー!G37&amp;"1111","")))</f>
      </c>
      <c r="K28" s="7">
        <f>IF(リレー!H37="","",IF(LEFT($A28,1)="男",10000+リレー!H37&amp;"1111",IF(LEFT($A28,1)="女",20000+リレー!H37&amp;"1111","")))</f>
      </c>
      <c r="L28" s="7">
        <f>IF(リレー!I37="","",IF(LEFT($A28,1)="男",10000+リレー!I37&amp;"1111",IF(LEFT($A28,1)="女",20000+リレー!I37&amp;"1111","")))</f>
      </c>
    </row>
    <row r="29" spans="1:12" ht="13.5">
      <c r="A29" s="7">
        <f>IF(リレー!A38="","",リレー!A38)</f>
      </c>
      <c r="B29" s="7">
        <f>IF(リレー!A38="","",'様式1'!$F$11)&amp;IF(リレー!B38="","",リレー!B38)</f>
      </c>
      <c r="D29" s="7">
        <f>IF(リレー!A38="","",'様式1'!$F$11)&amp;IF(リレー!B38="","",リレー!B38)</f>
      </c>
      <c r="F29" s="7">
        <f>IF(リレー!C38="","",リレー!C38)</f>
      </c>
      <c r="G29" s="7">
        <f>IF(リレー!D38="","",IF(LEFT($A29,1)="男",10000+リレー!D38&amp;"1111",IF(LEFT($A29,1)="女",20000+リレー!D38&amp;"1111","")))</f>
      </c>
      <c r="H29" s="7">
        <f>IF(リレー!E38="","",IF(LEFT($A29,1)="男",10000+リレー!E38&amp;"1111",IF(LEFT($A29,1)="女",20000+リレー!E38&amp;"1111","")))</f>
      </c>
      <c r="I29" s="7">
        <f>IF(リレー!F38="","",IF(LEFT($A29,1)="男",10000+リレー!F38&amp;"1111",IF(LEFT($A29,1)="女",20000+リレー!F38&amp;"1111","")))</f>
      </c>
      <c r="J29" s="7">
        <f>IF(リレー!G38="","",IF(LEFT($A29,1)="男",10000+リレー!G38&amp;"1111",IF(LEFT($A29,1)="女",20000+リレー!G38&amp;"1111","")))</f>
      </c>
      <c r="K29" s="7">
        <f>IF(リレー!H38="","",IF(LEFT($A29,1)="男",10000+リレー!H38&amp;"1111",IF(LEFT($A29,1)="女",20000+リレー!H38&amp;"1111","")))</f>
      </c>
      <c r="L29" s="7">
        <f>IF(リレー!I38="","",IF(LEFT($A29,1)="男",10000+リレー!I38&amp;"1111",IF(LEFT($A29,1)="女",20000+リレー!I38&amp;"1111","")))</f>
      </c>
    </row>
    <row r="30" spans="1:12" ht="13.5">
      <c r="A30" s="7">
        <f>IF(リレー!A39="","",リレー!A39)</f>
      </c>
      <c r="B30" s="7">
        <f>IF(リレー!A39="","",'様式1'!$F$11)&amp;IF(リレー!B39="","",リレー!B39)</f>
      </c>
      <c r="D30" s="7">
        <f>IF(リレー!A39="","",'様式1'!$F$11)&amp;IF(リレー!B39="","",リレー!B39)</f>
      </c>
      <c r="F30" s="7">
        <f>IF(リレー!C39="","",リレー!C39)</f>
      </c>
      <c r="G30" s="7">
        <f>IF(リレー!D39="","",IF(LEFT($A30,1)="男",10000+リレー!D39&amp;"1111",IF(LEFT($A30,1)="女",20000+リレー!D39&amp;"1111","")))</f>
      </c>
      <c r="H30" s="7">
        <f>IF(リレー!E39="","",IF(LEFT($A30,1)="男",10000+リレー!E39&amp;"1111",IF(LEFT($A30,1)="女",20000+リレー!E39&amp;"1111","")))</f>
      </c>
      <c r="I30" s="7">
        <f>IF(リレー!F39="","",IF(LEFT($A30,1)="男",10000+リレー!F39&amp;"1111",IF(LEFT($A30,1)="女",20000+リレー!F39&amp;"1111","")))</f>
      </c>
      <c r="J30" s="7">
        <f>IF(リレー!G39="","",IF(LEFT($A30,1)="男",10000+リレー!G39&amp;"1111",IF(LEFT($A30,1)="女",20000+リレー!G39&amp;"1111","")))</f>
      </c>
      <c r="K30" s="7">
        <f>IF(リレー!H39="","",IF(LEFT($A30,1)="男",10000+リレー!H39&amp;"1111",IF(LEFT($A30,1)="女",20000+リレー!H39&amp;"1111","")))</f>
      </c>
      <c r="L30" s="7">
        <f>IF(リレー!I39="","",IF(LEFT($A30,1)="男",10000+リレー!I39&amp;"1111",IF(LEFT($A30,1)="女",20000+リレー!I39&amp;"1111","")))</f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3:N50"/>
  <sheetViews>
    <sheetView workbookViewId="0" topLeftCell="A10">
      <selection activeCell="C40" sqref="C40:C41"/>
    </sheetView>
  </sheetViews>
  <sheetFormatPr defaultColWidth="9.00390625" defaultRowHeight="15"/>
  <cols>
    <col min="1" max="2" width="9.00390625" style="1" customWidth="1"/>
    <col min="3" max="3" width="4.7109375" style="1" customWidth="1"/>
    <col min="4" max="16384" width="9.00390625" style="1" customWidth="1"/>
  </cols>
  <sheetData>
    <row r="3" spans="1:10" ht="13.5">
      <c r="A3" s="2" t="s">
        <v>165</v>
      </c>
      <c r="B3" s="2" t="s">
        <v>166</v>
      </c>
      <c r="C3" s="3"/>
      <c r="D3" s="1" t="s">
        <v>167</v>
      </c>
      <c r="G3" s="1" t="s">
        <v>73</v>
      </c>
      <c r="J3" s="1" t="s">
        <v>74</v>
      </c>
    </row>
    <row r="4" spans="1:14" ht="13.5">
      <c r="A4" s="4">
        <v>1</v>
      </c>
      <c r="B4" s="2" t="s">
        <v>168</v>
      </c>
      <c r="D4" s="1">
        <v>1</v>
      </c>
      <c r="F4" s="5" t="s">
        <v>169</v>
      </c>
      <c r="G4" s="5" t="s">
        <v>170</v>
      </c>
      <c r="I4" s="5" t="s">
        <v>169</v>
      </c>
      <c r="J4" s="5" t="s">
        <v>171</v>
      </c>
      <c r="L4" s="5" t="s">
        <v>169</v>
      </c>
      <c r="M4" s="5" t="s">
        <v>170</v>
      </c>
      <c r="N4" s="1">
        <v>1</v>
      </c>
    </row>
    <row r="5" spans="1:14" ht="13.5">
      <c r="A5" s="4">
        <v>2</v>
      </c>
      <c r="B5" s="2" t="s">
        <v>172</v>
      </c>
      <c r="D5" s="1">
        <v>2</v>
      </c>
      <c r="F5" s="5" t="s">
        <v>173</v>
      </c>
      <c r="G5" s="5" t="s">
        <v>174</v>
      </c>
      <c r="I5" s="5" t="s">
        <v>173</v>
      </c>
      <c r="J5" s="5" t="s">
        <v>175</v>
      </c>
      <c r="L5" s="5" t="s">
        <v>173</v>
      </c>
      <c r="M5" s="5" t="s">
        <v>174</v>
      </c>
      <c r="N5" s="1">
        <v>1</v>
      </c>
    </row>
    <row r="6" spans="1:14" ht="13.5">
      <c r="A6" s="4">
        <v>3</v>
      </c>
      <c r="B6" s="2" t="s">
        <v>176</v>
      </c>
      <c r="F6" s="5" t="s">
        <v>177</v>
      </c>
      <c r="G6" s="5" t="s">
        <v>178</v>
      </c>
      <c r="I6" s="5" t="s">
        <v>177</v>
      </c>
      <c r="J6" s="5" t="s">
        <v>179</v>
      </c>
      <c r="L6" s="5" t="s">
        <v>177</v>
      </c>
      <c r="M6" s="5" t="s">
        <v>178</v>
      </c>
      <c r="N6" s="1">
        <v>1</v>
      </c>
    </row>
    <row r="7" spans="1:14" ht="13.5">
      <c r="A7" s="4">
        <v>4</v>
      </c>
      <c r="B7" s="2" t="s">
        <v>180</v>
      </c>
      <c r="F7" s="5" t="s">
        <v>181</v>
      </c>
      <c r="G7" s="5" t="s">
        <v>182</v>
      </c>
      <c r="I7" s="5" t="s">
        <v>181</v>
      </c>
      <c r="J7" s="5" t="s">
        <v>183</v>
      </c>
      <c r="L7" s="5" t="s">
        <v>181</v>
      </c>
      <c r="M7" s="5" t="s">
        <v>182</v>
      </c>
      <c r="N7" s="1">
        <v>1</v>
      </c>
    </row>
    <row r="8" spans="1:14" ht="13.5">
      <c r="A8" s="4">
        <v>5</v>
      </c>
      <c r="B8" s="2" t="s">
        <v>184</v>
      </c>
      <c r="F8" s="5" t="s">
        <v>185</v>
      </c>
      <c r="G8" s="5" t="s">
        <v>186</v>
      </c>
      <c r="I8" s="5" t="s">
        <v>185</v>
      </c>
      <c r="J8" s="5" t="s">
        <v>187</v>
      </c>
      <c r="L8" s="5" t="s">
        <v>185</v>
      </c>
      <c r="M8" s="5" t="s">
        <v>186</v>
      </c>
      <c r="N8" s="1">
        <v>1</v>
      </c>
    </row>
    <row r="9" spans="1:14" ht="13.5">
      <c r="A9" s="4">
        <v>6</v>
      </c>
      <c r="B9" s="2" t="s">
        <v>188</v>
      </c>
      <c r="F9" s="5" t="s">
        <v>189</v>
      </c>
      <c r="G9" s="5" t="s">
        <v>190</v>
      </c>
      <c r="I9" s="5" t="s">
        <v>191</v>
      </c>
      <c r="J9" s="5" t="s">
        <v>192</v>
      </c>
      <c r="L9" s="5" t="s">
        <v>189</v>
      </c>
      <c r="M9" s="5" t="s">
        <v>190</v>
      </c>
      <c r="N9" s="1">
        <v>1</v>
      </c>
    </row>
    <row r="10" spans="1:14" ht="13.5">
      <c r="A10" s="4">
        <v>7</v>
      </c>
      <c r="B10" s="2" t="s">
        <v>193</v>
      </c>
      <c r="F10" s="5" t="s">
        <v>194</v>
      </c>
      <c r="G10" s="5" t="s">
        <v>195</v>
      </c>
      <c r="I10" s="5" t="s">
        <v>196</v>
      </c>
      <c r="J10" s="5" t="s">
        <v>197</v>
      </c>
      <c r="L10" s="5" t="s">
        <v>194</v>
      </c>
      <c r="M10" s="5" t="s">
        <v>195</v>
      </c>
      <c r="N10" s="1">
        <v>1</v>
      </c>
    </row>
    <row r="11" spans="1:14" ht="13.5">
      <c r="A11" s="4">
        <v>8</v>
      </c>
      <c r="B11" s="2" t="s">
        <v>198</v>
      </c>
      <c r="F11" s="5" t="s">
        <v>199</v>
      </c>
      <c r="G11" s="5" t="s">
        <v>200</v>
      </c>
      <c r="I11" s="5" t="s">
        <v>201</v>
      </c>
      <c r="J11" s="5" t="s">
        <v>202</v>
      </c>
      <c r="L11" s="5" t="s">
        <v>199</v>
      </c>
      <c r="M11" s="5" t="s">
        <v>200</v>
      </c>
      <c r="N11" s="1">
        <v>1</v>
      </c>
    </row>
    <row r="12" spans="1:14" ht="13.5">
      <c r="A12" s="4">
        <v>9</v>
      </c>
      <c r="B12" s="2" t="s">
        <v>203</v>
      </c>
      <c r="F12" s="5" t="s">
        <v>204</v>
      </c>
      <c r="G12" s="5" t="s">
        <v>205</v>
      </c>
      <c r="I12" s="5" t="s">
        <v>206</v>
      </c>
      <c r="J12" s="5" t="s">
        <v>207</v>
      </c>
      <c r="L12" s="5" t="s">
        <v>204</v>
      </c>
      <c r="M12" s="5" t="s">
        <v>205</v>
      </c>
      <c r="N12" s="1">
        <v>1</v>
      </c>
    </row>
    <row r="13" spans="1:14" ht="13.5">
      <c r="A13" s="4">
        <v>10</v>
      </c>
      <c r="B13" s="2" t="s">
        <v>208</v>
      </c>
      <c r="D13" s="1" t="s">
        <v>78</v>
      </c>
      <c r="F13" s="5" t="s">
        <v>206</v>
      </c>
      <c r="G13" s="5" t="s">
        <v>209</v>
      </c>
      <c r="I13" s="5" t="s">
        <v>210</v>
      </c>
      <c r="J13" s="5" t="s">
        <v>211</v>
      </c>
      <c r="L13" s="5" t="s">
        <v>206</v>
      </c>
      <c r="M13" s="5" t="s">
        <v>209</v>
      </c>
      <c r="N13" s="1">
        <v>1</v>
      </c>
    </row>
    <row r="14" spans="1:14" ht="13.5">
      <c r="A14" s="4">
        <v>11</v>
      </c>
      <c r="B14" s="2" t="s">
        <v>212</v>
      </c>
      <c r="D14" s="1" t="s">
        <v>139</v>
      </c>
      <c r="F14" s="5" t="s">
        <v>210</v>
      </c>
      <c r="G14" s="5" t="s">
        <v>213</v>
      </c>
      <c r="I14" s="5" t="s">
        <v>214</v>
      </c>
      <c r="J14" s="5" t="s">
        <v>215</v>
      </c>
      <c r="L14" s="5" t="s">
        <v>210</v>
      </c>
      <c r="M14" s="5" t="s">
        <v>213</v>
      </c>
      <c r="N14" s="1">
        <v>2</v>
      </c>
    </row>
    <row r="15" spans="1:14" ht="13.5">
      <c r="A15" s="4">
        <v>12</v>
      </c>
      <c r="B15" s="2" t="s">
        <v>216</v>
      </c>
      <c r="D15" s="1" t="s">
        <v>140</v>
      </c>
      <c r="F15" s="5" t="s">
        <v>214</v>
      </c>
      <c r="G15" s="5" t="s">
        <v>217</v>
      </c>
      <c r="I15" s="5" t="s">
        <v>218</v>
      </c>
      <c r="J15" s="5" t="s">
        <v>219</v>
      </c>
      <c r="L15" s="5" t="s">
        <v>214</v>
      </c>
      <c r="M15" s="5" t="s">
        <v>217</v>
      </c>
      <c r="N15" s="1">
        <v>2</v>
      </c>
    </row>
    <row r="16" spans="1:14" ht="13.5">
      <c r="A16" s="4">
        <v>13</v>
      </c>
      <c r="B16" s="2" t="s">
        <v>220</v>
      </c>
      <c r="D16" s="1" t="s">
        <v>141</v>
      </c>
      <c r="F16" s="5" t="s">
        <v>218</v>
      </c>
      <c r="G16" s="5" t="s">
        <v>221</v>
      </c>
      <c r="I16" s="5" t="s">
        <v>222</v>
      </c>
      <c r="J16" s="5" t="s">
        <v>223</v>
      </c>
      <c r="L16" s="5" t="s">
        <v>218</v>
      </c>
      <c r="M16" s="5" t="s">
        <v>221</v>
      </c>
      <c r="N16" s="1">
        <v>2</v>
      </c>
    </row>
    <row r="17" spans="1:14" ht="13.5">
      <c r="A17" s="4">
        <v>14</v>
      </c>
      <c r="B17" s="2" t="s">
        <v>224</v>
      </c>
      <c r="D17" s="1" t="s">
        <v>142</v>
      </c>
      <c r="F17" s="5" t="s">
        <v>222</v>
      </c>
      <c r="G17" s="5" t="s">
        <v>225</v>
      </c>
      <c r="I17" s="5" t="s">
        <v>226</v>
      </c>
      <c r="J17" s="5" t="s">
        <v>227</v>
      </c>
      <c r="L17" s="5" t="s">
        <v>222</v>
      </c>
      <c r="M17" s="5" t="s">
        <v>225</v>
      </c>
      <c r="N17" s="1">
        <v>2</v>
      </c>
    </row>
    <row r="18" spans="1:14" ht="13.5">
      <c r="A18" s="4">
        <v>15</v>
      </c>
      <c r="B18" s="2" t="s">
        <v>228</v>
      </c>
      <c r="F18" s="5" t="s">
        <v>229</v>
      </c>
      <c r="G18" s="5" t="s">
        <v>230</v>
      </c>
      <c r="I18" s="5" t="s">
        <v>231</v>
      </c>
      <c r="J18" s="5" t="s">
        <v>232</v>
      </c>
      <c r="L18" s="5" t="s">
        <v>229</v>
      </c>
      <c r="M18" s="5" t="s">
        <v>230</v>
      </c>
      <c r="N18" s="1">
        <v>2</v>
      </c>
    </row>
    <row r="19" spans="1:14" ht="13.5">
      <c r="A19" s="4">
        <v>16</v>
      </c>
      <c r="B19" s="2" t="s">
        <v>233</v>
      </c>
      <c r="F19" s="5" t="s">
        <v>234</v>
      </c>
      <c r="G19" s="5" t="s">
        <v>235</v>
      </c>
      <c r="I19" s="5" t="s">
        <v>236</v>
      </c>
      <c r="J19" s="5" t="s">
        <v>237</v>
      </c>
      <c r="L19" s="5" t="s">
        <v>234</v>
      </c>
      <c r="M19" s="5" t="s">
        <v>235</v>
      </c>
      <c r="N19" s="1">
        <v>2</v>
      </c>
    </row>
    <row r="20" spans="1:14" ht="13.5">
      <c r="A20" s="4">
        <v>17</v>
      </c>
      <c r="B20" s="2" t="s">
        <v>238</v>
      </c>
      <c r="F20" s="5" t="s">
        <v>239</v>
      </c>
      <c r="G20" s="5" t="s">
        <v>240</v>
      </c>
      <c r="I20" s="5" t="s">
        <v>241</v>
      </c>
      <c r="J20" s="5" t="s">
        <v>242</v>
      </c>
      <c r="L20" s="5" t="s">
        <v>239</v>
      </c>
      <c r="M20" s="5" t="s">
        <v>240</v>
      </c>
      <c r="N20" s="1">
        <v>2</v>
      </c>
    </row>
    <row r="21" spans="1:14" ht="13.5">
      <c r="A21" s="4">
        <v>18</v>
      </c>
      <c r="B21" s="2" t="s">
        <v>243</v>
      </c>
      <c r="D21" s="1" t="s">
        <v>244</v>
      </c>
      <c r="F21" s="5" t="s">
        <v>245</v>
      </c>
      <c r="G21" s="5" t="s">
        <v>246</v>
      </c>
      <c r="I21" s="5">
        <v>20200</v>
      </c>
      <c r="J21" s="5" t="s">
        <v>247</v>
      </c>
      <c r="L21" s="5" t="s">
        <v>245</v>
      </c>
      <c r="M21" s="5" t="s">
        <v>246</v>
      </c>
      <c r="N21" s="1">
        <v>2</v>
      </c>
    </row>
    <row r="22" spans="1:14" ht="13.5">
      <c r="A22" s="6">
        <v>19</v>
      </c>
      <c r="B22" s="2" t="s">
        <v>248</v>
      </c>
      <c r="D22" s="1" t="s">
        <v>249</v>
      </c>
      <c r="F22" s="5" t="s">
        <v>250</v>
      </c>
      <c r="G22" s="5" t="s">
        <v>251</v>
      </c>
      <c r="L22" s="5" t="s">
        <v>169</v>
      </c>
      <c r="M22" s="5" t="s">
        <v>171</v>
      </c>
      <c r="N22" s="1">
        <v>1</v>
      </c>
    </row>
    <row r="23" spans="1:14" ht="13.5">
      <c r="A23" s="6">
        <v>20</v>
      </c>
      <c r="B23" s="2" t="s">
        <v>252</v>
      </c>
      <c r="D23" s="1" t="s">
        <v>253</v>
      </c>
      <c r="F23" s="5"/>
      <c r="G23" s="5"/>
      <c r="L23" s="5" t="s">
        <v>173</v>
      </c>
      <c r="M23" s="5" t="s">
        <v>175</v>
      </c>
      <c r="N23" s="1">
        <v>1</v>
      </c>
    </row>
    <row r="24" spans="1:14" ht="13.5">
      <c r="A24" s="6">
        <v>21</v>
      </c>
      <c r="B24" s="2" t="s">
        <v>254</v>
      </c>
      <c r="D24" s="1" t="s">
        <v>255</v>
      </c>
      <c r="F24" s="5"/>
      <c r="G24" s="5"/>
      <c r="L24" s="5" t="s">
        <v>177</v>
      </c>
      <c r="M24" s="5" t="s">
        <v>179</v>
      </c>
      <c r="N24" s="1">
        <v>1</v>
      </c>
    </row>
    <row r="25" spans="1:14" ht="13.5">
      <c r="A25" s="6">
        <v>22</v>
      </c>
      <c r="B25" s="2" t="s">
        <v>256</v>
      </c>
      <c r="D25" s="1" t="s">
        <v>257</v>
      </c>
      <c r="L25" s="5" t="s">
        <v>181</v>
      </c>
      <c r="M25" s="5" t="s">
        <v>183</v>
      </c>
      <c r="N25" s="1">
        <v>1</v>
      </c>
    </row>
    <row r="26" spans="1:14" ht="13.5">
      <c r="A26" s="6">
        <v>23</v>
      </c>
      <c r="B26" s="2" t="s">
        <v>258</v>
      </c>
      <c r="D26" s="1" t="s">
        <v>259</v>
      </c>
      <c r="L26" s="5" t="s">
        <v>185</v>
      </c>
      <c r="M26" s="5" t="s">
        <v>187</v>
      </c>
      <c r="N26" s="1">
        <v>1</v>
      </c>
    </row>
    <row r="27" spans="1:14" ht="13.5">
      <c r="A27" s="6">
        <v>24</v>
      </c>
      <c r="B27" s="2" t="s">
        <v>260</v>
      </c>
      <c r="D27" s="1" t="s">
        <v>261</v>
      </c>
      <c r="L27" s="5" t="s">
        <v>191</v>
      </c>
      <c r="M27" s="5" t="s">
        <v>192</v>
      </c>
      <c r="N27" s="1">
        <v>1</v>
      </c>
    </row>
    <row r="28" spans="1:14" ht="13.5">
      <c r="A28" s="6">
        <v>25</v>
      </c>
      <c r="B28" s="2" t="s">
        <v>262</v>
      </c>
      <c r="D28" s="1" t="s">
        <v>263</v>
      </c>
      <c r="L28" s="5" t="s">
        <v>196</v>
      </c>
      <c r="M28" s="5" t="s">
        <v>197</v>
      </c>
      <c r="N28" s="1">
        <v>1</v>
      </c>
    </row>
    <row r="29" spans="1:14" ht="13.5">
      <c r="A29" s="6">
        <v>26</v>
      </c>
      <c r="B29" s="2" t="s">
        <v>264</v>
      </c>
      <c r="D29" s="1" t="s">
        <v>265</v>
      </c>
      <c r="F29" s="1" t="s">
        <v>266</v>
      </c>
      <c r="G29" s="1" t="s">
        <v>76</v>
      </c>
      <c r="H29" s="1" t="s">
        <v>78</v>
      </c>
      <c r="L29" s="5" t="s">
        <v>201</v>
      </c>
      <c r="M29" s="5" t="s">
        <v>202</v>
      </c>
      <c r="N29" s="1">
        <v>1</v>
      </c>
    </row>
    <row r="30" spans="1:14" ht="13.5">
      <c r="A30" s="6">
        <v>27</v>
      </c>
      <c r="B30" s="2" t="s">
        <v>267</v>
      </c>
      <c r="D30" s="1" t="s">
        <v>268</v>
      </c>
      <c r="F30" s="1" t="s">
        <v>72</v>
      </c>
      <c r="G30" s="1">
        <v>900</v>
      </c>
      <c r="H30" s="1">
        <v>1200</v>
      </c>
      <c r="L30" s="5" t="s">
        <v>206</v>
      </c>
      <c r="M30" s="5" t="s">
        <v>207</v>
      </c>
      <c r="N30" s="1">
        <v>1</v>
      </c>
    </row>
    <row r="31" spans="1:14" ht="13.5">
      <c r="A31" s="6">
        <v>28</v>
      </c>
      <c r="B31" s="2" t="s">
        <v>269</v>
      </c>
      <c r="D31" s="1" t="s">
        <v>270</v>
      </c>
      <c r="L31" s="5" t="s">
        <v>210</v>
      </c>
      <c r="M31" s="5" t="s">
        <v>211</v>
      </c>
      <c r="N31" s="1">
        <v>2</v>
      </c>
    </row>
    <row r="32" spans="1:14" ht="13.5">
      <c r="A32" s="6">
        <v>29</v>
      </c>
      <c r="B32" s="2" t="s">
        <v>271</v>
      </c>
      <c r="L32" s="5" t="s">
        <v>214</v>
      </c>
      <c r="M32" s="5" t="s">
        <v>215</v>
      </c>
      <c r="N32" s="1">
        <v>2</v>
      </c>
    </row>
    <row r="33" spans="1:14" ht="13.5">
      <c r="A33" s="6">
        <v>30</v>
      </c>
      <c r="B33" s="2" t="s">
        <v>272</v>
      </c>
      <c r="L33" s="5" t="s">
        <v>218</v>
      </c>
      <c r="M33" s="5" t="s">
        <v>219</v>
      </c>
      <c r="N33" s="1">
        <v>2</v>
      </c>
    </row>
    <row r="34" spans="1:14" ht="13.5">
      <c r="A34" s="6">
        <v>31</v>
      </c>
      <c r="B34" s="2" t="s">
        <v>273</v>
      </c>
      <c r="L34" s="5" t="s">
        <v>222</v>
      </c>
      <c r="M34" s="5" t="s">
        <v>223</v>
      </c>
      <c r="N34" s="1">
        <v>2</v>
      </c>
    </row>
    <row r="35" spans="1:14" ht="13.5">
      <c r="A35" s="6">
        <v>32</v>
      </c>
      <c r="B35" s="2" t="s">
        <v>274</v>
      </c>
      <c r="L35" s="5" t="s">
        <v>226</v>
      </c>
      <c r="M35" s="5" t="s">
        <v>227</v>
      </c>
      <c r="N35" s="1">
        <v>2</v>
      </c>
    </row>
    <row r="36" spans="1:14" ht="13.5">
      <c r="A36" s="6">
        <v>33</v>
      </c>
      <c r="B36" s="2" t="s">
        <v>275</v>
      </c>
      <c r="L36" s="5" t="s">
        <v>231</v>
      </c>
      <c r="M36" s="5" t="s">
        <v>232</v>
      </c>
      <c r="N36" s="1">
        <v>2</v>
      </c>
    </row>
    <row r="37" spans="1:14" ht="13.5">
      <c r="A37" s="6">
        <v>34</v>
      </c>
      <c r="B37" s="2" t="s">
        <v>276</v>
      </c>
      <c r="L37" s="5" t="s">
        <v>236</v>
      </c>
      <c r="M37" s="5" t="s">
        <v>237</v>
      </c>
      <c r="N37" s="1">
        <v>2</v>
      </c>
    </row>
    <row r="38" spans="1:14" ht="13.5">
      <c r="A38" s="6">
        <v>35</v>
      </c>
      <c r="B38" s="2" t="s">
        <v>277</v>
      </c>
      <c r="L38" s="5" t="s">
        <v>241</v>
      </c>
      <c r="M38" s="5" t="s">
        <v>242</v>
      </c>
      <c r="N38" s="1">
        <v>2</v>
      </c>
    </row>
    <row r="39" spans="1:14" ht="13.5">
      <c r="A39" s="6">
        <v>36</v>
      </c>
      <c r="B39" s="2" t="s">
        <v>69</v>
      </c>
      <c r="L39" s="5" t="s">
        <v>250</v>
      </c>
      <c r="M39" s="5" t="s">
        <v>251</v>
      </c>
      <c r="N39" s="1">
        <v>2</v>
      </c>
    </row>
    <row r="40" spans="1:14" ht="13.5">
      <c r="A40" s="6">
        <v>37</v>
      </c>
      <c r="B40" s="2" t="s">
        <v>278</v>
      </c>
      <c r="L40" s="5" t="s">
        <v>279</v>
      </c>
      <c r="M40" s="5" t="s">
        <v>247</v>
      </c>
      <c r="N40" s="1">
        <v>2</v>
      </c>
    </row>
    <row r="41" spans="1:13" ht="13.5">
      <c r="A41" s="6">
        <v>38</v>
      </c>
      <c r="B41" s="2" t="s">
        <v>280</v>
      </c>
      <c r="L41" s="5"/>
      <c r="M41" s="5"/>
    </row>
    <row r="42" spans="1:2" ht="13.5">
      <c r="A42" s="6">
        <v>39</v>
      </c>
      <c r="B42" s="2" t="s">
        <v>281</v>
      </c>
    </row>
    <row r="43" spans="1:2" ht="13.5">
      <c r="A43" s="6">
        <v>40</v>
      </c>
      <c r="B43" s="2" t="s">
        <v>282</v>
      </c>
    </row>
    <row r="44" spans="1:2" ht="13.5">
      <c r="A44" s="6">
        <v>41</v>
      </c>
      <c r="B44" s="2" t="s">
        <v>283</v>
      </c>
    </row>
    <row r="45" spans="1:2" ht="13.5">
      <c r="A45" s="6">
        <v>42</v>
      </c>
      <c r="B45" s="2" t="s">
        <v>284</v>
      </c>
    </row>
    <row r="46" spans="1:2" ht="13.5">
      <c r="A46" s="6">
        <v>43</v>
      </c>
      <c r="B46" s="2" t="s">
        <v>285</v>
      </c>
    </row>
    <row r="47" spans="1:2" ht="13.5">
      <c r="A47" s="6">
        <v>44</v>
      </c>
      <c r="B47" s="2" t="s">
        <v>286</v>
      </c>
    </row>
    <row r="48" spans="1:2" ht="13.5">
      <c r="A48" s="6">
        <v>45</v>
      </c>
      <c r="B48" s="2" t="s">
        <v>287</v>
      </c>
    </row>
    <row r="49" spans="1:2" ht="13.5">
      <c r="A49" s="6">
        <v>46</v>
      </c>
      <c r="B49" s="2" t="s">
        <v>288</v>
      </c>
    </row>
    <row r="50" spans="1:2" ht="13.5">
      <c r="A50" s="6">
        <v>47</v>
      </c>
      <c r="B50" s="2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村山</cp:lastModifiedBy>
  <cp:lastPrinted>2021-05-21T01:04:43Z</cp:lastPrinted>
  <dcterms:created xsi:type="dcterms:W3CDTF">2010-11-15T02:46:27Z</dcterms:created>
  <dcterms:modified xsi:type="dcterms:W3CDTF">2023-05-06T09:28:27Z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1041-10.2.0.5871</vt:lpwstr>
  </property>
</Properties>
</file>