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名前" sheetId="4" state="hidden" r:id="rId4"/>
    <sheet name="参加料" sheetId="5" state="hidden" r:id="rId5"/>
  </sheets>
  <definedNames>
    <definedName name="_xlfn.COUNTIFS" hidden="1">#NAME?</definedName>
    <definedName name="_xlnm.Print_Area" localSheetId="1">'申込一覧'!$A$1:$M$98</definedName>
    <definedName name="_xlnm.Print_Titles" localSheetId="1">'申込一覧'!$18:$18</definedName>
    <definedName name="ﾅﾝﾊﾞｰ">'申込一覧'!$B$19:$B$98</definedName>
    <definedName name="一般女子">'名前'!$G$12:$G$16</definedName>
    <definedName name="一般男子">'名前'!$G$4:$G$8</definedName>
    <definedName name="県名_個人">'名前'!$V$4:$V$51</definedName>
    <definedName name="高校女子">'名前'!$J$17:$J$26</definedName>
    <definedName name="高校男子">'名前'!$J$4:$J$13</definedName>
    <definedName name="種別">'名前'!$F$30:$F$33</definedName>
    <definedName name="小学女子">'名前'!$P$14:$P$20</definedName>
    <definedName name="小学男子">'名前'!$P$4:$P$10</definedName>
    <definedName name="性別">'名前'!$D$4:$D$5</definedName>
    <definedName name="中学女子">'名前'!$M$22:$M$34</definedName>
    <definedName name="中学男子">'名前'!$M$4:$M$18</definedName>
    <definedName name="都道府県名">'名前'!$B$4:$B$51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8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<sst xmlns="http://schemas.openxmlformats.org/spreadsheetml/2006/main" count="384" uniqueCount="286">
  <si>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</si>
  <si>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</si>
  <si>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</si>
  <si>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</si>
  <si>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</si>
  <si>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</si>
  <si>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</si>
  <si>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</si>
  <si>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</si>
  <si>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</si>
  <si>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</si>
  <si>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</si>
  <si>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</si>
  <si>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</si>
  <si>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</si>
  <si>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</si>
  <si>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</si>
  <si>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</si>
  <si>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</si>
  <si>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</si>
  <si>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</si>
  <si>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</si>
  <si>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</si>
  <si>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</si>
  <si>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</si>
  <si>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</si>
  <si>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</si>
  <si>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</si>
  <si>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</si>
  <si>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</si>
  <si>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</si>
  <si>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</si>
  <si>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</si>
  <si>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</si>
  <si>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</si>
  <si>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</si>
  <si>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</si>
  <si>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</si>
  <si>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</si>
  <si>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</si>
  <si>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</si>
  <si>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</si>
  <si>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</si>
  <si>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</si>
  <si>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</si>
  <si>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</si>
  <si>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</si>
  <si>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</si>
  <si>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</si>
  <si>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</si>
  <si>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</si>
  <si>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</si>
  <si>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</si>
  <si>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</si>
  <si>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</si>
  <si>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</si>
  <si>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</si>
  <si>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</si>
  <si>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</si>
  <si>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</si>
  <si>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</si>
  <si>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</si>
  <si>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</si>
  <si>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08100</t>
  </si>
  <si>
    <t>08230</t>
  </si>
  <si>
    <t>08400</t>
  </si>
  <si>
    <t>08600</t>
  </si>
  <si>
    <t>08730</t>
  </si>
  <si>
    <t>08800</t>
  </si>
  <si>
    <t>08900</t>
  </si>
  <si>
    <t>09130</t>
  </si>
  <si>
    <t>09400</t>
  </si>
  <si>
    <t>09200</t>
  </si>
  <si>
    <t>09300</t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</si>
  <si>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</si>
  <si>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</si>
  <si>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</si>
  <si>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</si>
  <si>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</si>
  <si>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</si>
  <si>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</si>
  <si>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</si>
  <si>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</si>
  <si>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</si>
  <si>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</si>
  <si>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</si>
  <si>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</si>
  <si>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</si>
  <si>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</si>
  <si>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</si>
  <si>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</si>
  <si>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</si>
  <si>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</si>
  <si>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</si>
  <si>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</si>
  <si>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</si>
  <si>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</si>
  <si>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</si>
  <si>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</si>
  <si>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</si>
  <si>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</si>
  <si>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</si>
  <si>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</si>
  <si>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</si>
  <si>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</si>
  <si>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</si>
  <si>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</si>
  <si>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</si>
  <si>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</si>
  <si>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</si>
  <si>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</si>
  <si>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【8】</t>
  </si>
  <si>
    <t>入力について不明な点は，下記までご連絡ください。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</si>
  <si>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</si>
  <si>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</si>
  <si>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</si>
  <si>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</si>
  <si>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</si>
  <si>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</si>
  <si>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</si>
  <si>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</si>
  <si>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</si>
  <si>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</si>
  <si>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</si>
  <si>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</si>
  <si>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</si>
  <si>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</si>
  <si>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</si>
  <si>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</si>
  <si>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</si>
  <si>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</si>
  <si>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</si>
  <si>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</si>
  <si>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</si>
  <si>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</si>
  <si>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</si>
  <si>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</si>
  <si>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</si>
  <si>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</si>
  <si>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</si>
  <si>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</si>
  <si>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</si>
  <si>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</si>
  <si>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</si>
  <si>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</si>
  <si>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</si>
  <si>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</si>
  <si>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</si>
  <si>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</si>
  <si>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</si>
  <si>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</si>
  <si>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</si>
  <si>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</si>
  <si>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</si>
  <si>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</si>
  <si>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</si>
  <si>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小学校</t>
  </si>
  <si>
    <t>中学校</t>
  </si>
  <si>
    <t>1種目</t>
  </si>
  <si>
    <t>一般男子</t>
  </si>
  <si>
    <t>一般女子</t>
  </si>
  <si>
    <t>高校男子</t>
  </si>
  <si>
    <t>高校女子</t>
  </si>
  <si>
    <t>中学男子</t>
  </si>
  <si>
    <t>中学女子</t>
  </si>
  <si>
    <t>小学男子</t>
  </si>
  <si>
    <t>小学女子</t>
  </si>
  <si>
    <t>09200</t>
  </si>
  <si>
    <t>09230</t>
  </si>
  <si>
    <t>08430</t>
  </si>
  <si>
    <t>08830</t>
  </si>
  <si>
    <t>09430</t>
  </si>
  <si>
    <t>09330</t>
  </si>
  <si>
    <t>女高_ﾊﾝﾏｰ投</t>
  </si>
  <si>
    <t>女_やり投</t>
  </si>
  <si>
    <t>女高_やり投</t>
  </si>
  <si>
    <t>女_ﾊﾝﾏｰ投</t>
  </si>
  <si>
    <t>女高_円盤投</t>
  </si>
  <si>
    <t>女_円盤投</t>
  </si>
  <si>
    <t>女高_砲丸投</t>
  </si>
  <si>
    <t>女_砲丸投</t>
  </si>
  <si>
    <t>男高_砲丸投</t>
  </si>
  <si>
    <t>男_砲丸投</t>
  </si>
  <si>
    <t>男_円盤投</t>
  </si>
  <si>
    <t>男高_円盤投</t>
  </si>
  <si>
    <t>男_ﾊﾝﾏｰ投</t>
  </si>
  <si>
    <t>男高_ﾊﾝﾏｰ投</t>
  </si>
  <si>
    <t>男_やり投</t>
  </si>
  <si>
    <t>男高_やり投</t>
  </si>
  <si>
    <t>08350</t>
  </si>
  <si>
    <t>08450</t>
  </si>
  <si>
    <t>09650</t>
  </si>
  <si>
    <t>男中_円盤投</t>
  </si>
  <si>
    <t>09950</t>
  </si>
  <si>
    <t>男一_砲丸投</t>
  </si>
  <si>
    <t>男中5k_砲丸投</t>
  </si>
  <si>
    <t>男中4k_砲丸投</t>
  </si>
  <si>
    <t>男中ｼﾞｬﾍﾞﾘｯｸｽﾛｰ</t>
  </si>
  <si>
    <t>男一_円盤投</t>
  </si>
  <si>
    <t>男一_ﾊﾝﾏｰ投</t>
  </si>
  <si>
    <t>男一_やり投</t>
  </si>
  <si>
    <t>女一_砲丸投</t>
  </si>
  <si>
    <t>女一_円盤投</t>
  </si>
  <si>
    <t>女一_ﾊﾝﾏｰ投</t>
  </si>
  <si>
    <t>女一_やり投</t>
  </si>
  <si>
    <t>女中_砲丸投</t>
  </si>
  <si>
    <t>女中_円盤投</t>
  </si>
  <si>
    <t>女中ｼﾞｬﾍﾞﾘｯｸｽﾛｰ</t>
  </si>
  <si>
    <t>08550</t>
  </si>
  <si>
    <t>08850</t>
  </si>
  <si>
    <t>08100</t>
  </si>
  <si>
    <t>08230</t>
  </si>
  <si>
    <t>08600</t>
  </si>
  <si>
    <t>09650</t>
  </si>
  <si>
    <t>08730</t>
  </si>
  <si>
    <t>09950</t>
  </si>
  <si>
    <t>08900</t>
  </si>
  <si>
    <t>09130</t>
  </si>
  <si>
    <t>09230</t>
  </si>
  <si>
    <t>女_砲丸投</t>
  </si>
  <si>
    <t>女_円盤投</t>
  </si>
  <si>
    <t>女_ﾊﾝﾏｰ投</t>
  </si>
  <si>
    <t>08600</t>
  </si>
  <si>
    <t>女_やり投</t>
  </si>
  <si>
    <t>08900</t>
  </si>
  <si>
    <t>08400</t>
  </si>
  <si>
    <t>09200</t>
  </si>
  <si>
    <t>女一_砲丸投</t>
  </si>
  <si>
    <t>08430</t>
  </si>
  <si>
    <t>女高_砲丸投</t>
  </si>
  <si>
    <t>女一_円盤投</t>
  </si>
  <si>
    <t>女一_ﾊﾝﾏｰ投</t>
  </si>
  <si>
    <t>女高_円盤投</t>
  </si>
  <si>
    <t>女一_やり投</t>
  </si>
  <si>
    <t>09400</t>
  </si>
  <si>
    <t>09430</t>
  </si>
  <si>
    <t>女高_ﾊﾝﾏｰ投</t>
  </si>
  <si>
    <t>08550</t>
  </si>
  <si>
    <t>女中_砲丸投</t>
  </si>
  <si>
    <t>08850</t>
  </si>
  <si>
    <t>女中_円盤投</t>
  </si>
  <si>
    <t>09330</t>
  </si>
  <si>
    <t>女高_やり投</t>
  </si>
  <si>
    <t>09950</t>
  </si>
  <si>
    <t>08400</t>
  </si>
  <si>
    <t>09400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</si>
  <si>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「徳島県投てき記録会」</t>
    </r>
    <r>
      <rPr>
        <sz val="14"/>
        <color indexed="8"/>
        <rFont val="ＭＳ Ｐゴシック"/>
        <family val="3"/>
      </rPr>
      <t>です。</t>
    </r>
  </si>
  <si>
    <t>各項目の先頭セルにあるコメントをよく読んで記入してくだい。</t>
  </si>
  <si>
    <t>「 性別 」 「都道府県 」「 種目 」はプルダウンから選択してください。</t>
  </si>
  <si>
    <t>【5】</t>
  </si>
  <si>
    <t>【6】</t>
  </si>
  <si>
    <t>　　　徳島陸上競技協会　記録・情報処理　　担当　　川井　賢一</t>
  </si>
  <si>
    <t>　　　　　　　　　携帯電話　０９０－８６９７－９２５４</t>
  </si>
  <si>
    <t>【7】</t>
  </si>
  <si>
    <r>
      <t>ファイル名に校名などの</t>
    </r>
    <r>
      <rPr>
        <sz val="14"/>
        <color indexed="10"/>
        <rFont val="ＭＳ Ｐゴシック"/>
        <family val="3"/>
      </rPr>
      <t>所属名を記入</t>
    </r>
    <r>
      <rPr>
        <sz val="14"/>
        <color indexed="8"/>
        <rFont val="ＭＳ Ｐゴシック"/>
        <family val="3"/>
      </rPr>
      <t>してください。</t>
    </r>
  </si>
  <si>
    <t>09770</t>
  </si>
  <si>
    <t>　　　　　　　　　 　大岩　靖 （携帯090-8693-1917）</t>
  </si>
  <si>
    <t>〒772-0032　　  鳴門市大津町吉永251-14</t>
  </si>
  <si>
    <t>08430</t>
  </si>
  <si>
    <t>08830</t>
  </si>
  <si>
    <t>09430</t>
  </si>
  <si>
    <t>09330</t>
  </si>
  <si>
    <t>09230</t>
  </si>
  <si>
    <r>
      <t>メールアドレス　：　t</t>
    </r>
    <r>
      <rPr>
        <sz val="14"/>
        <color indexed="8"/>
        <rFont val="ＭＳ Ｐゴシック"/>
        <family val="3"/>
      </rPr>
      <t>okushima.tf.ent.kk@gmail.com</t>
    </r>
  </si>
  <si>
    <t>　　　　　　　　　　　 小松島高等学校　　川井　賢一</t>
  </si>
  <si>
    <t>第1回</t>
  </si>
  <si>
    <t>女ｼﾞｬﾍﾞﾘｯｸﾎﾞｰﾙ投</t>
  </si>
  <si>
    <t>男ｼﾞｬﾍﾞﾘｯｸﾎﾞｰﾙ投</t>
  </si>
  <si>
    <t>作成した本ファイルを保存して、下記アドレス宛へ送信してください。</t>
  </si>
  <si>
    <t>所属長が捺印した申込一覧表を，下記の宛先へ送ってください。</t>
  </si>
  <si>
    <t>〆切　　第1回　2月8日(金)　　第2回　3月1日(金)</t>
  </si>
  <si>
    <t>平成30年度</t>
  </si>
  <si>
    <t>NO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</si>
  <si>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</si>
  <si>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</si>
  <si>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</si>
  <si>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</si>
  <si>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</si>
  <si>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</si>
  <si>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</si>
  <si>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文書</t>
  </si>
  <si>
    <t>種目数</t>
  </si>
  <si>
    <t>リレー</t>
  </si>
  <si>
    <t>リレー</t>
  </si>
  <si>
    <t>個人種目</t>
  </si>
  <si>
    <t>徳島県強化投てき記録会 参加申込み一覧表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</si>
</sst>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[=1]&quot;○&quot;;General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1" fillId="31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2" borderId="10" xfId="0" applyFill="1" applyBorder="1" applyAlignment="1" applyProtection="1">
      <alignment vertical="center" shrinkToFit="1"/>
      <protection locked="0"/>
    </xf>
    <xf numFmtId="0" fontId="0" fillId="32" borderId="11" xfId="0" applyFill="1" applyBorder="1" applyAlignment="1" applyProtection="1">
      <alignment vertical="center" shrinkToFit="1"/>
      <protection locked="0"/>
    </xf>
    <xf numFmtId="0" fontId="6" fillId="32" borderId="11" xfId="0" applyFont="1" applyFill="1" applyBorder="1" applyAlignment="1" applyProtection="1">
      <alignment horizontal="center" vertical="center" shrinkToFit="1"/>
      <protection locked="0"/>
    </xf>
    <xf numFmtId="0" fontId="0" fillId="32" borderId="12" xfId="0" applyFill="1" applyBorder="1" applyAlignment="1" applyProtection="1">
      <alignment vertical="center" shrinkToFit="1"/>
      <protection locked="0"/>
    </xf>
    <xf numFmtId="0" fontId="0" fillId="32" borderId="13" xfId="0" applyFill="1" applyBorder="1" applyAlignment="1" applyProtection="1">
      <alignment vertical="center" shrinkToFit="1"/>
      <protection locked="0"/>
    </xf>
    <xf numFmtId="0" fontId="6" fillId="32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14" fillId="32" borderId="11" xfId="0" applyFont="1" applyFill="1" applyBorder="1" applyAlignment="1" applyProtection="1">
      <alignment horizontal="center" vertical="center" shrinkToFit="1"/>
      <protection locked="0"/>
    </xf>
    <xf numFmtId="177" fontId="14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13" xfId="0" applyFont="1" applyFill="1" applyBorder="1" applyAlignment="1" applyProtection="1">
      <alignment horizontal="center" vertical="center" shrinkToFit="1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 shrinkToFit="1"/>
    </xf>
    <xf numFmtId="49" fontId="4" fillId="0" borderId="19" xfId="0" applyNumberFormat="1" applyFont="1" applyFill="1" applyBorder="1" applyAlignment="1">
      <alignment horizontal="right" vertical="center" shrinkToFit="1"/>
    </xf>
    <xf numFmtId="49" fontId="4" fillId="0" borderId="20" xfId="0" applyNumberFormat="1" applyFont="1" applyFill="1" applyBorder="1" applyAlignment="1">
      <alignment horizontal="right" vertical="center" shrinkToFit="1"/>
    </xf>
    <xf numFmtId="49" fontId="4" fillId="0" borderId="21" xfId="0" applyNumberFormat="1" applyFont="1" applyFill="1" applyBorder="1" applyAlignment="1">
      <alignment horizontal="right" vertical="center" shrinkToFit="1"/>
    </xf>
    <xf numFmtId="0" fontId="14" fillId="32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right" vertical="center" shrinkToFit="1"/>
    </xf>
    <xf numFmtId="188" fontId="0" fillId="32" borderId="23" xfId="0" applyNumberFormat="1" applyFill="1" applyBorder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179" fontId="12" fillId="0" borderId="0" xfId="0" applyNumberFormat="1" applyFont="1" applyFill="1" applyAlignment="1" applyProtection="1">
      <alignment horizontal="right" vertical="center"/>
      <protection/>
    </xf>
    <xf numFmtId="179" fontId="1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left" vertical="center" indent="1"/>
      <protection/>
    </xf>
    <xf numFmtId="6" fontId="0" fillId="0" borderId="18" xfId="0" applyNumberFormat="1" applyBorder="1" applyAlignment="1" applyProtection="1">
      <alignment horizontal="right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49" fontId="3" fillId="0" borderId="0" xfId="61" applyNumberFormat="1" applyAlignment="1" applyProtection="1">
      <alignment/>
      <protection/>
    </xf>
    <xf numFmtId="0" fontId="0" fillId="0" borderId="31" xfId="0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6" fillId="0" borderId="0" xfId="0" applyFont="1" applyAlignment="1">
      <alignment vertical="center"/>
    </xf>
    <xf numFmtId="0" fontId="17" fillId="34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7" fillId="34" borderId="0" xfId="0" applyFont="1" applyFill="1" applyAlignment="1">
      <alignment vertical="center" wrapText="1"/>
    </xf>
    <xf numFmtId="49" fontId="4" fillId="35" borderId="19" xfId="0" applyNumberFormat="1" applyFont="1" applyFill="1" applyBorder="1" applyAlignment="1">
      <alignment horizontal="right" vertical="center" shrinkToFit="1"/>
    </xf>
    <xf numFmtId="49" fontId="4" fillId="35" borderId="21" xfId="0" applyNumberFormat="1" applyFont="1" applyFill="1" applyBorder="1" applyAlignment="1">
      <alignment horizontal="right" vertical="center" shrinkToFit="1"/>
    </xf>
    <xf numFmtId="0" fontId="17" fillId="34" borderId="0" xfId="0" applyFont="1" applyFill="1" applyAlignment="1">
      <alignment horizontal="right" vertical="center" wrapTex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shrinkToFit="1"/>
    </xf>
    <xf numFmtId="0" fontId="20" fillId="0" borderId="36" xfId="0" applyFont="1" applyFill="1" applyBorder="1" applyAlignment="1">
      <alignment vertical="center" shrinkToFit="1"/>
    </xf>
    <xf numFmtId="0" fontId="20" fillId="0" borderId="37" xfId="0" applyFont="1" applyFill="1" applyBorder="1" applyAlignment="1">
      <alignment vertical="center" shrinkToFit="1"/>
    </xf>
    <xf numFmtId="0" fontId="20" fillId="0" borderId="38" xfId="0" applyFont="1" applyFill="1" applyBorder="1" applyAlignment="1">
      <alignment vertical="center" shrinkToFit="1"/>
    </xf>
    <xf numFmtId="0" fontId="20" fillId="0" borderId="39" xfId="0" applyFont="1" applyFill="1" applyBorder="1" applyAlignment="1">
      <alignment vertical="center" shrinkToFit="1"/>
    </xf>
    <xf numFmtId="0" fontId="20" fillId="0" borderId="40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horizontal="center" vertical="center" shrinkToFit="1"/>
    </xf>
    <xf numFmtId="6" fontId="0" fillId="0" borderId="36" xfId="0" applyNumberFormat="1" applyFill="1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6" fontId="3" fillId="0" borderId="43" xfId="0" applyNumberFormat="1" applyFont="1" applyBorder="1" applyAlignment="1" applyProtection="1">
      <alignment horizontal="center" vertical="center"/>
      <protection hidden="1"/>
    </xf>
    <xf numFmtId="6" fontId="3" fillId="0" borderId="4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distributed" vertical="center" wrapText="1"/>
      <protection/>
    </xf>
    <xf numFmtId="0" fontId="11" fillId="33" borderId="0" xfId="0" applyFont="1" applyFill="1" applyAlignment="1" applyProtection="1">
      <alignment horizontal="distributed" vertical="center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179" fontId="12" fillId="0" borderId="0" xfId="0" applyNumberFormat="1" applyFont="1" applyAlignment="1" applyProtection="1">
      <alignment horizontal="right" vertical="center"/>
      <protection hidden="1"/>
    </xf>
    <xf numFmtId="186" fontId="11" fillId="3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8" fillId="32" borderId="45" xfId="0" applyFont="1" applyFill="1" applyBorder="1" applyAlignment="1" applyProtection="1">
      <alignment horizontal="center" vertical="center"/>
      <protection locked="0"/>
    </xf>
    <xf numFmtId="0" fontId="8" fillId="32" borderId="22" xfId="0" applyFont="1" applyFill="1" applyBorder="1" applyAlignment="1" applyProtection="1">
      <alignment horizontal="center" vertical="center"/>
      <protection locked="0"/>
    </xf>
    <xf numFmtId="0" fontId="8" fillId="32" borderId="4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6" fontId="0" fillId="0" borderId="15" xfId="0" applyNumberForma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6" fontId="0" fillId="0" borderId="45" xfId="0" applyNumberFormat="1" applyBorder="1" applyAlignment="1" applyProtection="1">
      <alignment horizontal="center" vertical="center"/>
      <protection hidden="1"/>
    </xf>
    <xf numFmtId="6" fontId="0" fillId="0" borderId="22" xfId="0" applyNumberFormat="1" applyBorder="1" applyAlignment="1" applyProtection="1">
      <alignment horizontal="center" vertical="center"/>
      <protection hidden="1"/>
    </xf>
    <xf numFmtId="6" fontId="0" fillId="0" borderId="49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89" fontId="3" fillId="0" borderId="17" xfId="0" applyNumberFormat="1" applyFont="1" applyFill="1" applyBorder="1" applyAlignment="1">
      <alignment horizontal="center" vertical="center" shrinkToFit="1"/>
    </xf>
    <xf numFmtId="189" fontId="3" fillId="0" borderId="1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38100</xdr:rowOff>
    </xdr:from>
    <xdr:to>
      <xdr:col>1</xdr:col>
      <xdr:colOff>7000875</xdr:colOff>
      <xdr:row>11</xdr:row>
      <xdr:rowOff>133350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81300"/>
          <a:ext cx="7324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7</xdr:row>
      <xdr:rowOff>133350</xdr:rowOff>
    </xdr:from>
    <xdr:to>
      <xdr:col>12</xdr:col>
      <xdr:colOff>552450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7145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bestFit="1" customWidth="1"/>
    <col min="2" max="2" width="92.625" style="0" customWidth="1"/>
    <col min="3" max="3" width="9.00390625" style="0" customWidth="1"/>
  </cols>
  <sheetData>
    <row r="1" spans="1:2" ht="55.5">
      <c r="A1" s="93" t="s">
        <v>108</v>
      </c>
      <c r="B1" s="93"/>
    </row>
    <row r="3" spans="1:2" s="13" customFormat="1" ht="21" customHeight="1">
      <c r="A3" s="13" t="s">
        <v>102</v>
      </c>
      <c r="B3" s="13" t="s">
        <v>109</v>
      </c>
    </row>
    <row r="4" s="13" customFormat="1" ht="21" customHeight="1">
      <c r="B4" s="13" t="s">
        <v>246</v>
      </c>
    </row>
    <row r="5" spans="1:2" s="13" customFormat="1" ht="21" customHeight="1">
      <c r="A5" s="13" t="s">
        <v>103</v>
      </c>
      <c r="B5" s="74" t="s">
        <v>254</v>
      </c>
    </row>
    <row r="6" spans="1:2" s="13" customFormat="1" ht="21" customHeight="1">
      <c r="A6" s="13" t="s">
        <v>104</v>
      </c>
      <c r="B6" s="13" t="s">
        <v>110</v>
      </c>
    </row>
    <row r="7" spans="1:2" s="13" customFormat="1" ht="21" customHeight="1">
      <c r="A7" s="13" t="s">
        <v>105</v>
      </c>
      <c r="B7" s="13" t="s">
        <v>106</v>
      </c>
    </row>
    <row r="8" s="13" customFormat="1" ht="21" customHeight="1">
      <c r="B8" s="71" t="s">
        <v>247</v>
      </c>
    </row>
    <row r="9" s="13" customFormat="1" ht="21" customHeight="1">
      <c r="B9" s="13" t="s">
        <v>107</v>
      </c>
    </row>
    <row r="10" s="13" customFormat="1" ht="21" customHeight="1"/>
    <row r="11" s="13" customFormat="1" ht="21" customHeight="1"/>
    <row r="12" s="13" customFormat="1" ht="21" customHeight="1"/>
    <row r="13" spans="1:2" s="13" customFormat="1" ht="21" customHeight="1">
      <c r="A13" s="13" t="s">
        <v>249</v>
      </c>
      <c r="B13" s="13" t="s">
        <v>248</v>
      </c>
    </row>
    <row r="14" spans="1:2" s="13" customFormat="1" ht="21" customHeight="1">
      <c r="A14" s="13" t="s">
        <v>250</v>
      </c>
      <c r="B14" s="75" t="s">
        <v>268</v>
      </c>
    </row>
    <row r="15" s="13" customFormat="1" ht="21" customHeight="1">
      <c r="B15" s="78" t="s">
        <v>270</v>
      </c>
    </row>
    <row r="16" s="13" customFormat="1" ht="21" customHeight="1">
      <c r="B16" s="74" t="s">
        <v>263</v>
      </c>
    </row>
    <row r="17" s="13" customFormat="1" ht="21" customHeight="1">
      <c r="B17" s="74" t="s">
        <v>264</v>
      </c>
    </row>
    <row r="18" spans="1:2" s="13" customFormat="1" ht="21" customHeight="1">
      <c r="A18" s="13" t="s">
        <v>253</v>
      </c>
      <c r="B18" s="72" t="s">
        <v>269</v>
      </c>
    </row>
    <row r="19" s="13" customFormat="1" ht="21" customHeight="1">
      <c r="B19" s="78" t="s">
        <v>270</v>
      </c>
    </row>
    <row r="20" s="13" customFormat="1" ht="21" customHeight="1">
      <c r="B20" s="73" t="s">
        <v>257</v>
      </c>
    </row>
    <row r="21" s="13" customFormat="1" ht="21" customHeight="1">
      <c r="B21" s="73" t="s">
        <v>256</v>
      </c>
    </row>
    <row r="22" spans="1:2" s="13" customFormat="1" ht="21" customHeight="1">
      <c r="A22" s="13" t="s">
        <v>111</v>
      </c>
      <c r="B22" s="13" t="s">
        <v>112</v>
      </c>
    </row>
    <row r="23" s="13" customFormat="1" ht="21" customHeight="1">
      <c r="B23" s="13" t="s">
        <v>251</v>
      </c>
    </row>
    <row r="24" s="13" customFormat="1" ht="21" customHeight="1">
      <c r="B24" s="13" t="s">
        <v>252</v>
      </c>
    </row>
    <row r="25" s="13" customFormat="1" ht="17.25"/>
    <row r="26" s="13" customFormat="1" ht="17.25"/>
    <row r="27" s="13" customFormat="1" ht="17.25"/>
    <row r="28" s="13" customFormat="1" ht="17.25"/>
    <row r="29" s="13" customFormat="1" ht="17.25"/>
    <row r="30" s="13" customFormat="1" ht="17.25"/>
    <row r="31" s="13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98"/>
  <sheetViews>
    <sheetView showGridLines="0" zoomScalePageLayoutView="0" workbookViewId="0" topLeftCell="A1">
      <selection activeCell="E2" sqref="E2"/>
    </sheetView>
  </sheetViews>
  <sheetFormatPr defaultColWidth="9.00390625" defaultRowHeight="13.5"/>
  <cols>
    <col min="1" max="1" width="3.375" style="36" customWidth="1"/>
    <col min="2" max="2" width="5.625" style="36" customWidth="1"/>
    <col min="3" max="3" width="12.50390625" style="36" customWidth="1"/>
    <col min="4" max="4" width="10.75390625" style="46" customWidth="1"/>
    <col min="5" max="6" width="3.125" style="47" customWidth="1"/>
    <col min="7" max="7" width="5.375" style="47" customWidth="1"/>
    <col min="8" max="8" width="12.00390625" style="48" customWidth="1"/>
    <col min="9" max="9" width="7.375" style="36" customWidth="1"/>
    <col min="10" max="10" width="12.00390625" style="48" customWidth="1"/>
    <col min="11" max="11" width="7.375" style="36" customWidth="1"/>
    <col min="12" max="12" width="12.00390625" style="48" customWidth="1"/>
    <col min="13" max="13" width="7.375" style="36" customWidth="1"/>
    <col min="14" max="14" width="8.125" style="43" hidden="1" customWidth="1"/>
    <col min="15" max="16384" width="9.00390625" style="36" customWidth="1"/>
  </cols>
  <sheetData>
    <row r="1" spans="1:14" ht="21">
      <c r="A1" s="34"/>
      <c r="B1" s="99" t="s">
        <v>271</v>
      </c>
      <c r="C1" s="99"/>
      <c r="D1" s="33" t="s">
        <v>265</v>
      </c>
      <c r="E1" s="98" t="s">
        <v>285</v>
      </c>
      <c r="F1" s="98"/>
      <c r="G1" s="98"/>
      <c r="H1" s="98"/>
      <c r="I1" s="98"/>
      <c r="J1" s="98"/>
      <c r="K1" s="98"/>
      <c r="L1" s="98"/>
      <c r="M1" s="98"/>
      <c r="N1" s="35"/>
    </row>
    <row r="2" spans="1:14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21">
      <c r="A3" s="34"/>
      <c r="B3" s="34"/>
      <c r="C3" s="34"/>
      <c r="D3" s="37"/>
      <c r="E3" s="34"/>
      <c r="F3" s="34"/>
      <c r="G3" s="34"/>
      <c r="H3" s="38"/>
      <c r="I3" s="35"/>
      <c r="J3" s="39"/>
      <c r="K3" s="107">
        <f>lastsavetime()</f>
        <v>43503.42458333333</v>
      </c>
      <c r="L3" s="107"/>
      <c r="M3" s="107"/>
      <c r="N3" s="40"/>
    </row>
    <row r="4" spans="1:14" ht="7.5" customHeight="1">
      <c r="A4" s="34"/>
      <c r="B4" s="34"/>
      <c r="C4" s="34"/>
      <c r="D4" s="37"/>
      <c r="E4" s="34"/>
      <c r="F4" s="34"/>
      <c r="G4" s="34"/>
      <c r="H4" s="39"/>
      <c r="I4" s="34"/>
      <c r="J4" s="39"/>
      <c r="K4" s="41"/>
      <c r="L4" s="41"/>
      <c r="M4" s="41"/>
      <c r="N4" s="40"/>
    </row>
    <row r="5" spans="1:12" ht="13.5">
      <c r="A5" s="109" t="s">
        <v>60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3.5">
      <c r="A6" s="109" t="s">
        <v>59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7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4" ht="33.75" customHeight="1">
      <c r="A8" s="104" t="s">
        <v>85</v>
      </c>
      <c r="B8" s="104"/>
      <c r="C8" s="110"/>
      <c r="D8" s="111"/>
      <c r="E8" s="111"/>
      <c r="F8" s="111"/>
      <c r="G8" s="111"/>
      <c r="H8" s="112"/>
      <c r="I8" s="104" t="s">
        <v>86</v>
      </c>
      <c r="J8" s="105"/>
      <c r="K8" s="100"/>
      <c r="L8" s="106"/>
      <c r="M8" s="106"/>
      <c r="N8" s="44"/>
    </row>
    <row r="9" spans="1:14" ht="33.75" customHeight="1">
      <c r="A9" s="102" t="s">
        <v>61</v>
      </c>
      <c r="B9" s="103"/>
      <c r="C9" s="100"/>
      <c r="D9" s="106"/>
      <c r="E9" s="106"/>
      <c r="F9" s="101" t="s">
        <v>62</v>
      </c>
      <c r="G9" s="101"/>
      <c r="H9" s="104"/>
      <c r="I9" s="108"/>
      <c r="J9" s="108"/>
      <c r="K9" s="108"/>
      <c r="L9" s="108"/>
      <c r="M9" s="108"/>
      <c r="N9" s="45"/>
    </row>
    <row r="10" ht="7.5" customHeight="1"/>
    <row r="11" spans="1:13" ht="31.5" customHeight="1">
      <c r="A11" s="101" t="s">
        <v>8</v>
      </c>
      <c r="B11" s="101"/>
      <c r="C11" s="21"/>
      <c r="D11" s="104" t="s">
        <v>75</v>
      </c>
      <c r="E11" s="105"/>
      <c r="F11" s="100"/>
      <c r="G11" s="100"/>
      <c r="H11" s="100"/>
      <c r="I11" s="100"/>
      <c r="J11" s="49" t="s">
        <v>87</v>
      </c>
      <c r="K11" s="100"/>
      <c r="L11" s="100"/>
      <c r="M11" s="100"/>
    </row>
    <row r="12" ht="7.5" customHeight="1"/>
    <row r="13" spans="3:14" ht="13.5">
      <c r="C13" s="50"/>
      <c r="D13" s="119" t="s">
        <v>58</v>
      </c>
      <c r="E13" s="120"/>
      <c r="F13" s="121"/>
      <c r="G13" s="128" t="s">
        <v>74</v>
      </c>
      <c r="H13" s="129"/>
      <c r="I13" s="104" t="s">
        <v>79</v>
      </c>
      <c r="J13" s="104"/>
      <c r="K13" s="51" t="s">
        <v>158</v>
      </c>
      <c r="L13" s="70">
        <f>IF(K11="","",INDEX('名前'!$G$30:$G$33,MATCH(K11,種別,0)))</f>
      </c>
      <c r="M13" s="52"/>
      <c r="N13" s="43">
        <f>IF(K11="一般",11,IF(K11="高校",33,IF(K11="中学校",55,IF(K11="小学校",77,""))))</f>
      </c>
    </row>
    <row r="14" spans="3:12" ht="13.5">
      <c r="C14" s="53" t="s">
        <v>76</v>
      </c>
      <c r="D14" s="122">
        <f>COUNTIF($F$19:$F$98,1)</f>
        <v>0</v>
      </c>
      <c r="E14" s="123"/>
      <c r="F14" s="124"/>
      <c r="G14" s="130">
        <f>COUNTIF($F$19:$F$98,2)</f>
        <v>0</v>
      </c>
      <c r="H14" s="131"/>
      <c r="I14" s="118">
        <f>SUM(D14:H14)</f>
        <v>0</v>
      </c>
      <c r="J14" s="118"/>
      <c r="K14" s="54"/>
      <c r="L14" s="55"/>
    </row>
    <row r="15" spans="3:10" ht="13.5">
      <c r="C15" s="56" t="s">
        <v>77</v>
      </c>
      <c r="D15" s="115">
        <f>COUNTIF($H$19:$H$98:$J$19:$J$98:$L$19:$L$98,"男"&amp;"*")</f>
        <v>0</v>
      </c>
      <c r="E15" s="116"/>
      <c r="F15" s="117"/>
      <c r="G15" s="94">
        <f>COUNTIF($H$19:$H$98:$J$19:$J$98:$L$19:$L$98,"女"&amp;"*")</f>
        <v>0</v>
      </c>
      <c r="H15" s="95"/>
      <c r="I15" s="113">
        <f>SUM(D15:H15)</f>
        <v>0</v>
      </c>
      <c r="J15" s="113"/>
    </row>
    <row r="16" spans="3:10" ht="13.5">
      <c r="C16" s="49" t="s">
        <v>78</v>
      </c>
      <c r="D16" s="125">
        <f>IF(K11="","",$D$15*$L$13)</f>
      </c>
      <c r="E16" s="126"/>
      <c r="F16" s="127"/>
      <c r="G16" s="96">
        <f>IF(K11="","",$G$15*$L$13)</f>
      </c>
      <c r="H16" s="97"/>
      <c r="I16" s="114">
        <f>SUM(D16:H16)</f>
        <v>0</v>
      </c>
      <c r="J16" s="114"/>
    </row>
    <row r="17" ht="7.5" customHeight="1"/>
    <row r="18" spans="1:24" s="47" customFormat="1" ht="17.25" customHeight="1" thickBot="1">
      <c r="A18" s="57" t="s">
        <v>4</v>
      </c>
      <c r="B18" s="58" t="s">
        <v>0</v>
      </c>
      <c r="C18" s="59" t="s">
        <v>101</v>
      </c>
      <c r="D18" s="60" t="s">
        <v>1</v>
      </c>
      <c r="E18" s="59" t="s">
        <v>81</v>
      </c>
      <c r="F18" s="61" t="s">
        <v>80</v>
      </c>
      <c r="G18" s="62" t="s">
        <v>8</v>
      </c>
      <c r="H18" s="58" t="s">
        <v>5</v>
      </c>
      <c r="I18" s="61" t="s">
        <v>3</v>
      </c>
      <c r="J18" s="58" t="s">
        <v>6</v>
      </c>
      <c r="K18" s="61" t="s">
        <v>3</v>
      </c>
      <c r="L18" s="58" t="s">
        <v>7</v>
      </c>
      <c r="M18" s="61" t="s">
        <v>3</v>
      </c>
      <c r="N18" s="63"/>
      <c r="O18" s="64"/>
      <c r="P18" s="64"/>
      <c r="Q18" s="65"/>
      <c r="R18" s="64"/>
      <c r="S18" s="64"/>
      <c r="T18" s="64"/>
      <c r="U18" s="64"/>
      <c r="V18" s="66"/>
      <c r="W18" s="66"/>
      <c r="X18" s="66"/>
    </row>
    <row r="19" spans="1:14" ht="17.25" customHeight="1" thickTop="1">
      <c r="A19" s="67">
        <v>1</v>
      </c>
      <c r="B19" s="7"/>
      <c r="C19" s="8"/>
      <c r="D19" s="9"/>
      <c r="E19" s="18"/>
      <c r="F19" s="19"/>
      <c r="G19" s="30"/>
      <c r="H19" s="7"/>
      <c r="I19" s="32"/>
      <c r="J19" s="7"/>
      <c r="K19" s="32"/>
      <c r="L19" s="7"/>
      <c r="M19" s="32"/>
      <c r="N19" s="68">
        <f>IF(B19="","",$K$11&amp;F19)</f>
      </c>
    </row>
    <row r="20" spans="1:14" ht="17.25" customHeight="1">
      <c r="A20" s="69">
        <v>2</v>
      </c>
      <c r="B20" s="10"/>
      <c r="C20" s="11"/>
      <c r="D20" s="12"/>
      <c r="E20" s="20"/>
      <c r="F20" s="19"/>
      <c r="G20" s="30"/>
      <c r="H20" s="7"/>
      <c r="I20" s="32"/>
      <c r="J20" s="7"/>
      <c r="K20" s="32"/>
      <c r="L20" s="7"/>
      <c r="M20" s="32"/>
      <c r="N20" s="68">
        <f aca="true" t="shared" si="0" ref="N20:N83">IF(B20="","",$K$11&amp;F20)</f>
      </c>
    </row>
    <row r="21" spans="1:14" ht="17.25" customHeight="1">
      <c r="A21" s="69">
        <v>3</v>
      </c>
      <c r="B21" s="10"/>
      <c r="C21" s="11"/>
      <c r="D21" s="12"/>
      <c r="E21" s="20"/>
      <c r="F21" s="19"/>
      <c r="G21" s="30"/>
      <c r="H21" s="7"/>
      <c r="I21" s="32"/>
      <c r="J21" s="7"/>
      <c r="K21" s="32"/>
      <c r="L21" s="7"/>
      <c r="M21" s="32"/>
      <c r="N21" s="68">
        <f t="shared" si="0"/>
      </c>
    </row>
    <row r="22" spans="1:14" ht="17.25" customHeight="1">
      <c r="A22" s="69">
        <v>4</v>
      </c>
      <c r="B22" s="10"/>
      <c r="C22" s="11"/>
      <c r="D22" s="12"/>
      <c r="E22" s="20"/>
      <c r="F22" s="19"/>
      <c r="G22" s="30"/>
      <c r="H22" s="7"/>
      <c r="I22" s="32"/>
      <c r="J22" s="7"/>
      <c r="K22" s="32"/>
      <c r="L22" s="7"/>
      <c r="M22" s="32"/>
      <c r="N22" s="68">
        <f t="shared" si="0"/>
      </c>
    </row>
    <row r="23" spans="1:14" ht="17.25" customHeight="1">
      <c r="A23" s="69">
        <v>5</v>
      </c>
      <c r="B23" s="10"/>
      <c r="C23" s="11"/>
      <c r="D23" s="12"/>
      <c r="E23" s="20"/>
      <c r="F23" s="19"/>
      <c r="G23" s="30"/>
      <c r="H23" s="7"/>
      <c r="I23" s="32"/>
      <c r="J23" s="7"/>
      <c r="K23" s="32"/>
      <c r="L23" s="7"/>
      <c r="M23" s="32"/>
      <c r="N23" s="68">
        <f t="shared" si="0"/>
      </c>
    </row>
    <row r="24" spans="1:14" ht="17.25" customHeight="1">
      <c r="A24" s="69">
        <v>6</v>
      </c>
      <c r="B24" s="10"/>
      <c r="C24" s="11"/>
      <c r="D24" s="12"/>
      <c r="E24" s="20"/>
      <c r="F24" s="19"/>
      <c r="G24" s="30"/>
      <c r="H24" s="7"/>
      <c r="I24" s="32"/>
      <c r="J24" s="7"/>
      <c r="K24" s="32"/>
      <c r="L24" s="7"/>
      <c r="M24" s="32"/>
      <c r="N24" s="68">
        <f t="shared" si="0"/>
      </c>
    </row>
    <row r="25" spans="1:14" ht="17.25" customHeight="1">
      <c r="A25" s="69">
        <v>7</v>
      </c>
      <c r="B25" s="10"/>
      <c r="C25" s="11"/>
      <c r="D25" s="12"/>
      <c r="E25" s="20"/>
      <c r="F25" s="19"/>
      <c r="G25" s="30"/>
      <c r="H25" s="7"/>
      <c r="I25" s="32"/>
      <c r="J25" s="7"/>
      <c r="K25" s="32"/>
      <c r="L25" s="7"/>
      <c r="M25" s="32"/>
      <c r="N25" s="68">
        <f t="shared" si="0"/>
      </c>
    </row>
    <row r="26" spans="1:14" ht="17.25" customHeight="1">
      <c r="A26" s="69">
        <v>8</v>
      </c>
      <c r="B26" s="10"/>
      <c r="C26" s="11"/>
      <c r="D26" s="12"/>
      <c r="E26" s="20"/>
      <c r="F26" s="19"/>
      <c r="G26" s="30"/>
      <c r="H26" s="7"/>
      <c r="I26" s="32"/>
      <c r="J26" s="7"/>
      <c r="K26" s="32"/>
      <c r="L26" s="7"/>
      <c r="M26" s="32"/>
      <c r="N26" s="68">
        <f t="shared" si="0"/>
      </c>
    </row>
    <row r="27" spans="1:14" ht="17.25" customHeight="1">
      <c r="A27" s="69">
        <v>9</v>
      </c>
      <c r="B27" s="10"/>
      <c r="C27" s="11"/>
      <c r="D27" s="12"/>
      <c r="E27" s="20"/>
      <c r="F27" s="19"/>
      <c r="G27" s="30"/>
      <c r="H27" s="7"/>
      <c r="I27" s="32"/>
      <c r="J27" s="7"/>
      <c r="K27" s="32"/>
      <c r="L27" s="7"/>
      <c r="M27" s="32"/>
      <c r="N27" s="68">
        <f t="shared" si="0"/>
      </c>
    </row>
    <row r="28" spans="1:14" ht="17.25" customHeight="1">
      <c r="A28" s="69">
        <v>10</v>
      </c>
      <c r="B28" s="10"/>
      <c r="C28" s="11"/>
      <c r="D28" s="12"/>
      <c r="E28" s="20"/>
      <c r="F28" s="19"/>
      <c r="G28" s="30"/>
      <c r="H28" s="7"/>
      <c r="I28" s="32"/>
      <c r="J28" s="7"/>
      <c r="K28" s="32"/>
      <c r="L28" s="7"/>
      <c r="M28" s="32"/>
      <c r="N28" s="68">
        <f t="shared" si="0"/>
      </c>
    </row>
    <row r="29" spans="1:14" ht="17.25" customHeight="1">
      <c r="A29" s="69">
        <v>11</v>
      </c>
      <c r="B29" s="10"/>
      <c r="C29" s="11"/>
      <c r="D29" s="12"/>
      <c r="E29" s="20"/>
      <c r="F29" s="19"/>
      <c r="G29" s="30"/>
      <c r="H29" s="7"/>
      <c r="I29" s="32"/>
      <c r="J29" s="7"/>
      <c r="K29" s="32"/>
      <c r="L29" s="7"/>
      <c r="M29" s="32"/>
      <c r="N29" s="68">
        <f t="shared" si="0"/>
      </c>
    </row>
    <row r="30" spans="1:14" ht="17.25" customHeight="1">
      <c r="A30" s="69">
        <v>12</v>
      </c>
      <c r="B30" s="10"/>
      <c r="C30" s="11"/>
      <c r="D30" s="12"/>
      <c r="E30" s="20"/>
      <c r="F30" s="19"/>
      <c r="G30" s="30"/>
      <c r="H30" s="7"/>
      <c r="I30" s="32"/>
      <c r="J30" s="7"/>
      <c r="K30" s="32"/>
      <c r="L30" s="7"/>
      <c r="M30" s="32"/>
      <c r="N30" s="68">
        <f t="shared" si="0"/>
      </c>
    </row>
    <row r="31" spans="1:14" ht="17.25" customHeight="1">
      <c r="A31" s="69">
        <v>13</v>
      </c>
      <c r="B31" s="10"/>
      <c r="C31" s="11"/>
      <c r="D31" s="12"/>
      <c r="E31" s="20"/>
      <c r="F31" s="19"/>
      <c r="G31" s="30"/>
      <c r="H31" s="7"/>
      <c r="I31" s="32"/>
      <c r="J31" s="7"/>
      <c r="K31" s="32"/>
      <c r="L31" s="7"/>
      <c r="M31" s="32"/>
      <c r="N31" s="68">
        <f t="shared" si="0"/>
      </c>
    </row>
    <row r="32" spans="1:14" ht="17.25" customHeight="1">
      <c r="A32" s="69">
        <v>14</v>
      </c>
      <c r="B32" s="10"/>
      <c r="C32" s="11"/>
      <c r="D32" s="12"/>
      <c r="E32" s="20"/>
      <c r="F32" s="19"/>
      <c r="G32" s="30"/>
      <c r="H32" s="7"/>
      <c r="I32" s="32"/>
      <c r="J32" s="7"/>
      <c r="K32" s="32"/>
      <c r="L32" s="7"/>
      <c r="M32" s="32"/>
      <c r="N32" s="68">
        <f t="shared" si="0"/>
      </c>
    </row>
    <row r="33" spans="1:14" ht="17.25" customHeight="1">
      <c r="A33" s="69">
        <v>15</v>
      </c>
      <c r="B33" s="10"/>
      <c r="C33" s="11"/>
      <c r="D33" s="12"/>
      <c r="E33" s="20"/>
      <c r="F33" s="19"/>
      <c r="G33" s="30"/>
      <c r="H33" s="7"/>
      <c r="I33" s="32"/>
      <c r="J33" s="7"/>
      <c r="K33" s="32"/>
      <c r="L33" s="7"/>
      <c r="M33" s="32"/>
      <c r="N33" s="68">
        <f t="shared" si="0"/>
      </c>
    </row>
    <row r="34" spans="1:14" ht="17.25" customHeight="1">
      <c r="A34" s="69">
        <v>16</v>
      </c>
      <c r="B34" s="10"/>
      <c r="C34" s="11"/>
      <c r="D34" s="12"/>
      <c r="E34" s="20"/>
      <c r="F34" s="19"/>
      <c r="G34" s="30"/>
      <c r="H34" s="7"/>
      <c r="I34" s="32"/>
      <c r="J34" s="7"/>
      <c r="K34" s="32"/>
      <c r="L34" s="7"/>
      <c r="M34" s="32"/>
      <c r="N34" s="68">
        <f t="shared" si="0"/>
      </c>
    </row>
    <row r="35" spans="1:14" ht="17.25" customHeight="1">
      <c r="A35" s="69">
        <v>17</v>
      </c>
      <c r="B35" s="10"/>
      <c r="C35" s="11"/>
      <c r="D35" s="12"/>
      <c r="E35" s="20"/>
      <c r="F35" s="19"/>
      <c r="G35" s="30"/>
      <c r="H35" s="7"/>
      <c r="I35" s="32"/>
      <c r="J35" s="7"/>
      <c r="K35" s="32"/>
      <c r="L35" s="7"/>
      <c r="M35" s="32"/>
      <c r="N35" s="68">
        <f t="shared" si="0"/>
      </c>
    </row>
    <row r="36" spans="1:14" ht="17.25" customHeight="1">
      <c r="A36" s="69">
        <v>18</v>
      </c>
      <c r="B36" s="10"/>
      <c r="C36" s="11"/>
      <c r="D36" s="12"/>
      <c r="E36" s="20"/>
      <c r="F36" s="19"/>
      <c r="G36" s="30"/>
      <c r="H36" s="7"/>
      <c r="I36" s="32"/>
      <c r="J36" s="7"/>
      <c r="K36" s="32"/>
      <c r="L36" s="7"/>
      <c r="M36" s="32"/>
      <c r="N36" s="68">
        <f t="shared" si="0"/>
      </c>
    </row>
    <row r="37" spans="1:14" ht="17.25" customHeight="1">
      <c r="A37" s="69">
        <v>19</v>
      </c>
      <c r="B37" s="10"/>
      <c r="C37" s="11"/>
      <c r="D37" s="12"/>
      <c r="E37" s="20"/>
      <c r="F37" s="19"/>
      <c r="G37" s="30"/>
      <c r="H37" s="7"/>
      <c r="I37" s="32"/>
      <c r="J37" s="7"/>
      <c r="K37" s="32"/>
      <c r="L37" s="7"/>
      <c r="M37" s="32"/>
      <c r="N37" s="68">
        <f t="shared" si="0"/>
      </c>
    </row>
    <row r="38" spans="1:14" ht="17.25" customHeight="1">
      <c r="A38" s="69">
        <v>20</v>
      </c>
      <c r="B38" s="10"/>
      <c r="C38" s="11"/>
      <c r="D38" s="12"/>
      <c r="E38" s="20"/>
      <c r="F38" s="19"/>
      <c r="G38" s="30"/>
      <c r="H38" s="7"/>
      <c r="I38" s="32"/>
      <c r="J38" s="7"/>
      <c r="K38" s="32"/>
      <c r="L38" s="7"/>
      <c r="M38" s="32"/>
      <c r="N38" s="68">
        <f t="shared" si="0"/>
      </c>
    </row>
    <row r="39" spans="1:14" ht="17.25" customHeight="1">
      <c r="A39" s="69">
        <v>21</v>
      </c>
      <c r="B39" s="10"/>
      <c r="C39" s="11"/>
      <c r="D39" s="12"/>
      <c r="E39" s="20"/>
      <c r="F39" s="19"/>
      <c r="G39" s="30"/>
      <c r="H39" s="7"/>
      <c r="I39" s="32"/>
      <c r="J39" s="7"/>
      <c r="K39" s="32"/>
      <c r="L39" s="7"/>
      <c r="M39" s="32"/>
      <c r="N39" s="68">
        <f t="shared" si="0"/>
      </c>
    </row>
    <row r="40" spans="1:14" ht="17.25" customHeight="1">
      <c r="A40" s="69">
        <v>22</v>
      </c>
      <c r="B40" s="10"/>
      <c r="C40" s="11"/>
      <c r="D40" s="12"/>
      <c r="E40" s="20"/>
      <c r="F40" s="19"/>
      <c r="G40" s="30"/>
      <c r="H40" s="7"/>
      <c r="I40" s="32"/>
      <c r="J40" s="7"/>
      <c r="K40" s="32"/>
      <c r="L40" s="7"/>
      <c r="M40" s="32"/>
      <c r="N40" s="68">
        <f t="shared" si="0"/>
      </c>
    </row>
    <row r="41" spans="1:14" ht="17.25" customHeight="1">
      <c r="A41" s="69">
        <v>23</v>
      </c>
      <c r="B41" s="10"/>
      <c r="C41" s="11"/>
      <c r="D41" s="12"/>
      <c r="E41" s="20"/>
      <c r="F41" s="19"/>
      <c r="G41" s="30"/>
      <c r="H41" s="7"/>
      <c r="I41" s="32"/>
      <c r="J41" s="7"/>
      <c r="K41" s="32"/>
      <c r="L41" s="7"/>
      <c r="M41" s="32"/>
      <c r="N41" s="68">
        <f t="shared" si="0"/>
      </c>
    </row>
    <row r="42" spans="1:14" ht="17.25" customHeight="1">
      <c r="A42" s="69">
        <v>24</v>
      </c>
      <c r="B42" s="10"/>
      <c r="C42" s="11"/>
      <c r="D42" s="12"/>
      <c r="E42" s="20"/>
      <c r="F42" s="19"/>
      <c r="G42" s="30"/>
      <c r="H42" s="7"/>
      <c r="I42" s="32"/>
      <c r="J42" s="7"/>
      <c r="K42" s="32"/>
      <c r="L42" s="7"/>
      <c r="M42" s="32"/>
      <c r="N42" s="68">
        <f t="shared" si="0"/>
      </c>
    </row>
    <row r="43" spans="1:14" ht="17.25" customHeight="1">
      <c r="A43" s="69">
        <v>25</v>
      </c>
      <c r="B43" s="10"/>
      <c r="C43" s="11"/>
      <c r="D43" s="12"/>
      <c r="E43" s="20"/>
      <c r="F43" s="19"/>
      <c r="G43" s="30"/>
      <c r="H43" s="7"/>
      <c r="I43" s="32"/>
      <c r="J43" s="7"/>
      <c r="K43" s="32"/>
      <c r="L43" s="7"/>
      <c r="M43" s="32"/>
      <c r="N43" s="68">
        <f t="shared" si="0"/>
      </c>
    </row>
    <row r="44" spans="1:14" ht="17.25" customHeight="1">
      <c r="A44" s="69">
        <v>26</v>
      </c>
      <c r="B44" s="10"/>
      <c r="C44" s="11"/>
      <c r="D44" s="12"/>
      <c r="E44" s="20"/>
      <c r="F44" s="19"/>
      <c r="G44" s="30"/>
      <c r="H44" s="7"/>
      <c r="I44" s="32"/>
      <c r="J44" s="7"/>
      <c r="K44" s="32"/>
      <c r="L44" s="7"/>
      <c r="M44" s="32"/>
      <c r="N44" s="68">
        <f t="shared" si="0"/>
      </c>
    </row>
    <row r="45" spans="1:14" ht="17.25" customHeight="1">
      <c r="A45" s="69">
        <v>27</v>
      </c>
      <c r="B45" s="10"/>
      <c r="C45" s="11"/>
      <c r="D45" s="12"/>
      <c r="E45" s="20"/>
      <c r="F45" s="19"/>
      <c r="G45" s="30"/>
      <c r="H45" s="7"/>
      <c r="I45" s="32"/>
      <c r="J45" s="7"/>
      <c r="K45" s="32"/>
      <c r="L45" s="7"/>
      <c r="M45" s="32"/>
      <c r="N45" s="68">
        <f t="shared" si="0"/>
      </c>
    </row>
    <row r="46" spans="1:14" ht="17.25" customHeight="1">
      <c r="A46" s="69">
        <v>28</v>
      </c>
      <c r="B46" s="10"/>
      <c r="C46" s="11"/>
      <c r="D46" s="12"/>
      <c r="E46" s="20"/>
      <c r="F46" s="19"/>
      <c r="G46" s="30"/>
      <c r="H46" s="7"/>
      <c r="I46" s="32"/>
      <c r="J46" s="7"/>
      <c r="K46" s="32"/>
      <c r="L46" s="7"/>
      <c r="M46" s="32"/>
      <c r="N46" s="68">
        <f t="shared" si="0"/>
      </c>
    </row>
    <row r="47" spans="1:14" ht="17.25" customHeight="1">
      <c r="A47" s="69">
        <v>29</v>
      </c>
      <c r="B47" s="10"/>
      <c r="C47" s="11"/>
      <c r="D47" s="12"/>
      <c r="E47" s="20"/>
      <c r="F47" s="19"/>
      <c r="G47" s="30"/>
      <c r="H47" s="7"/>
      <c r="I47" s="32"/>
      <c r="J47" s="7"/>
      <c r="K47" s="32"/>
      <c r="L47" s="7"/>
      <c r="M47" s="32"/>
      <c r="N47" s="68">
        <f t="shared" si="0"/>
      </c>
    </row>
    <row r="48" spans="1:14" ht="17.25" customHeight="1">
      <c r="A48" s="69">
        <v>30</v>
      </c>
      <c r="B48" s="10"/>
      <c r="C48" s="11"/>
      <c r="D48" s="12"/>
      <c r="E48" s="20"/>
      <c r="F48" s="19"/>
      <c r="G48" s="30"/>
      <c r="H48" s="7"/>
      <c r="I48" s="32"/>
      <c r="J48" s="7"/>
      <c r="K48" s="32"/>
      <c r="L48" s="7"/>
      <c r="M48" s="32"/>
      <c r="N48" s="68">
        <f t="shared" si="0"/>
      </c>
    </row>
    <row r="49" spans="1:14" ht="17.25" customHeight="1">
      <c r="A49" s="69">
        <v>31</v>
      </c>
      <c r="B49" s="10"/>
      <c r="C49" s="11"/>
      <c r="D49" s="12"/>
      <c r="E49" s="20"/>
      <c r="F49" s="19"/>
      <c r="G49" s="30"/>
      <c r="H49" s="7"/>
      <c r="I49" s="32"/>
      <c r="J49" s="7"/>
      <c r="K49" s="32"/>
      <c r="L49" s="7"/>
      <c r="M49" s="32"/>
      <c r="N49" s="68">
        <f t="shared" si="0"/>
      </c>
    </row>
    <row r="50" spans="1:14" ht="17.25" customHeight="1">
      <c r="A50" s="69">
        <v>32</v>
      </c>
      <c r="B50" s="10"/>
      <c r="C50" s="11"/>
      <c r="D50" s="12"/>
      <c r="E50" s="20"/>
      <c r="F50" s="19"/>
      <c r="G50" s="30"/>
      <c r="H50" s="7"/>
      <c r="I50" s="32"/>
      <c r="J50" s="7"/>
      <c r="K50" s="32"/>
      <c r="L50" s="7"/>
      <c r="M50" s="32"/>
      <c r="N50" s="68">
        <f t="shared" si="0"/>
      </c>
    </row>
    <row r="51" spans="1:14" ht="17.25" customHeight="1">
      <c r="A51" s="69">
        <v>33</v>
      </c>
      <c r="B51" s="10"/>
      <c r="C51" s="11"/>
      <c r="D51" s="12"/>
      <c r="E51" s="20"/>
      <c r="F51" s="19"/>
      <c r="G51" s="30"/>
      <c r="H51" s="7"/>
      <c r="I51" s="32"/>
      <c r="J51" s="7"/>
      <c r="K51" s="32"/>
      <c r="L51" s="7"/>
      <c r="M51" s="32"/>
      <c r="N51" s="68">
        <f t="shared" si="0"/>
      </c>
    </row>
    <row r="52" spans="1:14" ht="17.25" customHeight="1">
      <c r="A52" s="69">
        <v>34</v>
      </c>
      <c r="B52" s="10"/>
      <c r="C52" s="11"/>
      <c r="D52" s="12"/>
      <c r="E52" s="20"/>
      <c r="F52" s="19"/>
      <c r="G52" s="30"/>
      <c r="H52" s="7"/>
      <c r="I52" s="32"/>
      <c r="J52" s="7"/>
      <c r="K52" s="32"/>
      <c r="L52" s="7"/>
      <c r="M52" s="32"/>
      <c r="N52" s="68">
        <f t="shared" si="0"/>
      </c>
    </row>
    <row r="53" spans="1:14" ht="17.25" customHeight="1">
      <c r="A53" s="69">
        <v>35</v>
      </c>
      <c r="B53" s="10"/>
      <c r="C53" s="11"/>
      <c r="D53" s="12"/>
      <c r="E53" s="20"/>
      <c r="F53" s="19"/>
      <c r="G53" s="30"/>
      <c r="H53" s="7"/>
      <c r="I53" s="32"/>
      <c r="J53" s="7"/>
      <c r="K53" s="32"/>
      <c r="L53" s="7"/>
      <c r="M53" s="32"/>
      <c r="N53" s="68">
        <f t="shared" si="0"/>
      </c>
    </row>
    <row r="54" spans="1:14" ht="17.25" customHeight="1">
      <c r="A54" s="69">
        <v>36</v>
      </c>
      <c r="B54" s="10"/>
      <c r="C54" s="11"/>
      <c r="D54" s="12"/>
      <c r="E54" s="20"/>
      <c r="F54" s="19"/>
      <c r="G54" s="30"/>
      <c r="H54" s="7"/>
      <c r="I54" s="32"/>
      <c r="J54" s="7"/>
      <c r="K54" s="32"/>
      <c r="L54" s="7"/>
      <c r="M54" s="32"/>
      <c r="N54" s="68">
        <f t="shared" si="0"/>
      </c>
    </row>
    <row r="55" spans="1:14" ht="17.25" customHeight="1">
      <c r="A55" s="69">
        <v>37</v>
      </c>
      <c r="B55" s="10"/>
      <c r="C55" s="11"/>
      <c r="D55" s="12"/>
      <c r="E55" s="20"/>
      <c r="F55" s="19"/>
      <c r="G55" s="30"/>
      <c r="H55" s="7"/>
      <c r="I55" s="32"/>
      <c r="J55" s="7"/>
      <c r="K55" s="32"/>
      <c r="L55" s="7"/>
      <c r="M55" s="32"/>
      <c r="N55" s="68">
        <f t="shared" si="0"/>
      </c>
    </row>
    <row r="56" spans="1:14" ht="17.25" customHeight="1">
      <c r="A56" s="69">
        <v>38</v>
      </c>
      <c r="B56" s="10"/>
      <c r="C56" s="11"/>
      <c r="D56" s="12"/>
      <c r="E56" s="20"/>
      <c r="F56" s="19"/>
      <c r="G56" s="30"/>
      <c r="H56" s="7"/>
      <c r="I56" s="32"/>
      <c r="J56" s="7"/>
      <c r="K56" s="32"/>
      <c r="L56" s="7"/>
      <c r="M56" s="32"/>
      <c r="N56" s="68">
        <f t="shared" si="0"/>
      </c>
    </row>
    <row r="57" spans="1:14" ht="17.25" customHeight="1">
      <c r="A57" s="69">
        <v>39</v>
      </c>
      <c r="B57" s="10"/>
      <c r="C57" s="11"/>
      <c r="D57" s="12"/>
      <c r="E57" s="20"/>
      <c r="F57" s="19"/>
      <c r="G57" s="30"/>
      <c r="H57" s="7"/>
      <c r="I57" s="32"/>
      <c r="J57" s="7"/>
      <c r="K57" s="32"/>
      <c r="L57" s="7"/>
      <c r="M57" s="32"/>
      <c r="N57" s="68">
        <f t="shared" si="0"/>
      </c>
    </row>
    <row r="58" spans="1:14" ht="17.25" customHeight="1">
      <c r="A58" s="69">
        <v>40</v>
      </c>
      <c r="B58" s="10"/>
      <c r="C58" s="11"/>
      <c r="D58" s="12"/>
      <c r="E58" s="20"/>
      <c r="F58" s="19"/>
      <c r="G58" s="30"/>
      <c r="H58" s="7"/>
      <c r="I58" s="32"/>
      <c r="J58" s="7"/>
      <c r="K58" s="32"/>
      <c r="L58" s="7"/>
      <c r="M58" s="32"/>
      <c r="N58" s="68">
        <f t="shared" si="0"/>
      </c>
    </row>
    <row r="59" spans="1:14" ht="17.25" customHeight="1">
      <c r="A59" s="69">
        <v>41</v>
      </c>
      <c r="B59" s="10"/>
      <c r="C59" s="11"/>
      <c r="D59" s="12"/>
      <c r="E59" s="20"/>
      <c r="F59" s="19"/>
      <c r="G59" s="30"/>
      <c r="H59" s="7"/>
      <c r="I59" s="32"/>
      <c r="J59" s="7"/>
      <c r="K59" s="32"/>
      <c r="L59" s="7"/>
      <c r="M59" s="32"/>
      <c r="N59" s="68">
        <f t="shared" si="0"/>
      </c>
    </row>
    <row r="60" spans="1:14" ht="17.25" customHeight="1">
      <c r="A60" s="69">
        <v>42</v>
      </c>
      <c r="B60" s="10"/>
      <c r="C60" s="11"/>
      <c r="D60" s="12"/>
      <c r="E60" s="20"/>
      <c r="F60" s="19"/>
      <c r="G60" s="30"/>
      <c r="H60" s="7"/>
      <c r="I60" s="32"/>
      <c r="J60" s="7"/>
      <c r="K60" s="32"/>
      <c r="L60" s="7"/>
      <c r="M60" s="32"/>
      <c r="N60" s="68">
        <f t="shared" si="0"/>
      </c>
    </row>
    <row r="61" spans="1:14" ht="17.25" customHeight="1">
      <c r="A61" s="69">
        <v>43</v>
      </c>
      <c r="B61" s="10"/>
      <c r="C61" s="11"/>
      <c r="D61" s="12"/>
      <c r="E61" s="20"/>
      <c r="F61" s="19"/>
      <c r="G61" s="30"/>
      <c r="H61" s="7"/>
      <c r="I61" s="32"/>
      <c r="J61" s="7"/>
      <c r="K61" s="32"/>
      <c r="L61" s="7"/>
      <c r="M61" s="32"/>
      <c r="N61" s="68">
        <f t="shared" si="0"/>
      </c>
    </row>
    <row r="62" spans="1:14" ht="17.25" customHeight="1">
      <c r="A62" s="69">
        <v>44</v>
      </c>
      <c r="B62" s="10"/>
      <c r="C62" s="11"/>
      <c r="D62" s="12"/>
      <c r="E62" s="20"/>
      <c r="F62" s="19"/>
      <c r="G62" s="30"/>
      <c r="H62" s="7"/>
      <c r="I62" s="32"/>
      <c r="J62" s="7"/>
      <c r="K62" s="32"/>
      <c r="L62" s="7"/>
      <c r="M62" s="32"/>
      <c r="N62" s="68">
        <f t="shared" si="0"/>
      </c>
    </row>
    <row r="63" spans="1:14" ht="17.25" customHeight="1">
      <c r="A63" s="69">
        <v>45</v>
      </c>
      <c r="B63" s="10"/>
      <c r="C63" s="11"/>
      <c r="D63" s="12"/>
      <c r="E63" s="20"/>
      <c r="F63" s="19"/>
      <c r="G63" s="30"/>
      <c r="H63" s="7"/>
      <c r="I63" s="32"/>
      <c r="J63" s="7"/>
      <c r="K63" s="32"/>
      <c r="L63" s="7"/>
      <c r="M63" s="32"/>
      <c r="N63" s="68">
        <f t="shared" si="0"/>
      </c>
    </row>
    <row r="64" spans="1:14" ht="17.25" customHeight="1">
      <c r="A64" s="69">
        <v>46</v>
      </c>
      <c r="B64" s="10"/>
      <c r="C64" s="11"/>
      <c r="D64" s="12"/>
      <c r="E64" s="20"/>
      <c r="F64" s="19"/>
      <c r="G64" s="30"/>
      <c r="H64" s="7"/>
      <c r="I64" s="32"/>
      <c r="J64" s="7"/>
      <c r="K64" s="32"/>
      <c r="L64" s="7"/>
      <c r="M64" s="32"/>
      <c r="N64" s="68">
        <f t="shared" si="0"/>
      </c>
    </row>
    <row r="65" spans="1:14" ht="17.25" customHeight="1">
      <c r="A65" s="69">
        <v>47</v>
      </c>
      <c r="B65" s="10"/>
      <c r="C65" s="11"/>
      <c r="D65" s="12"/>
      <c r="E65" s="20"/>
      <c r="F65" s="19"/>
      <c r="G65" s="30"/>
      <c r="H65" s="7"/>
      <c r="I65" s="32"/>
      <c r="J65" s="7"/>
      <c r="K65" s="32"/>
      <c r="L65" s="7"/>
      <c r="M65" s="32"/>
      <c r="N65" s="68">
        <f t="shared" si="0"/>
      </c>
    </row>
    <row r="66" spans="1:14" ht="17.25" customHeight="1">
      <c r="A66" s="69">
        <v>48</v>
      </c>
      <c r="B66" s="10"/>
      <c r="C66" s="11"/>
      <c r="D66" s="12"/>
      <c r="E66" s="20"/>
      <c r="F66" s="19"/>
      <c r="G66" s="30"/>
      <c r="H66" s="7"/>
      <c r="I66" s="32"/>
      <c r="J66" s="7"/>
      <c r="K66" s="32"/>
      <c r="L66" s="7"/>
      <c r="M66" s="32"/>
      <c r="N66" s="68">
        <f t="shared" si="0"/>
      </c>
    </row>
    <row r="67" spans="1:14" ht="17.25" customHeight="1">
      <c r="A67" s="69">
        <v>49</v>
      </c>
      <c r="B67" s="10"/>
      <c r="C67" s="11"/>
      <c r="D67" s="12"/>
      <c r="E67" s="20"/>
      <c r="F67" s="19"/>
      <c r="G67" s="30"/>
      <c r="H67" s="7"/>
      <c r="I67" s="32"/>
      <c r="J67" s="7"/>
      <c r="K67" s="32"/>
      <c r="L67" s="7"/>
      <c r="M67" s="32"/>
      <c r="N67" s="68">
        <f t="shared" si="0"/>
      </c>
    </row>
    <row r="68" spans="1:14" ht="17.25" customHeight="1">
      <c r="A68" s="69">
        <v>50</v>
      </c>
      <c r="B68" s="10"/>
      <c r="C68" s="11"/>
      <c r="D68" s="12"/>
      <c r="E68" s="20"/>
      <c r="F68" s="19"/>
      <c r="G68" s="30"/>
      <c r="H68" s="7"/>
      <c r="I68" s="32"/>
      <c r="J68" s="7"/>
      <c r="K68" s="32"/>
      <c r="L68" s="7"/>
      <c r="M68" s="32"/>
      <c r="N68" s="68">
        <f t="shared" si="0"/>
      </c>
    </row>
    <row r="69" spans="1:14" ht="17.25" customHeight="1">
      <c r="A69" s="69">
        <v>51</v>
      </c>
      <c r="B69" s="10"/>
      <c r="C69" s="11"/>
      <c r="D69" s="12"/>
      <c r="E69" s="20"/>
      <c r="F69" s="19"/>
      <c r="G69" s="30"/>
      <c r="H69" s="7"/>
      <c r="I69" s="32"/>
      <c r="J69" s="7"/>
      <c r="K69" s="32"/>
      <c r="L69" s="7"/>
      <c r="M69" s="32"/>
      <c r="N69" s="68">
        <f t="shared" si="0"/>
      </c>
    </row>
    <row r="70" spans="1:14" ht="17.25" customHeight="1">
      <c r="A70" s="69">
        <v>52</v>
      </c>
      <c r="B70" s="10"/>
      <c r="C70" s="11"/>
      <c r="D70" s="12"/>
      <c r="E70" s="20"/>
      <c r="F70" s="19"/>
      <c r="G70" s="30"/>
      <c r="H70" s="7"/>
      <c r="I70" s="32"/>
      <c r="J70" s="7"/>
      <c r="K70" s="32"/>
      <c r="L70" s="7"/>
      <c r="M70" s="32"/>
      <c r="N70" s="68">
        <f t="shared" si="0"/>
      </c>
    </row>
    <row r="71" spans="1:14" ht="17.25" customHeight="1">
      <c r="A71" s="69">
        <v>53</v>
      </c>
      <c r="B71" s="10"/>
      <c r="C71" s="11"/>
      <c r="D71" s="12"/>
      <c r="E71" s="20"/>
      <c r="F71" s="19"/>
      <c r="G71" s="30"/>
      <c r="H71" s="7"/>
      <c r="I71" s="32"/>
      <c r="J71" s="7"/>
      <c r="K71" s="32"/>
      <c r="L71" s="7"/>
      <c r="M71" s="32"/>
      <c r="N71" s="68">
        <f t="shared" si="0"/>
      </c>
    </row>
    <row r="72" spans="1:14" ht="17.25" customHeight="1">
      <c r="A72" s="69">
        <v>54</v>
      </c>
      <c r="B72" s="10"/>
      <c r="C72" s="11"/>
      <c r="D72" s="12"/>
      <c r="E72" s="20"/>
      <c r="F72" s="19"/>
      <c r="G72" s="30"/>
      <c r="H72" s="7"/>
      <c r="I72" s="32"/>
      <c r="J72" s="7"/>
      <c r="K72" s="32"/>
      <c r="L72" s="7"/>
      <c r="M72" s="32"/>
      <c r="N72" s="68">
        <f t="shared" si="0"/>
      </c>
    </row>
    <row r="73" spans="1:14" ht="17.25" customHeight="1">
      <c r="A73" s="69">
        <v>55</v>
      </c>
      <c r="B73" s="10"/>
      <c r="C73" s="11"/>
      <c r="D73" s="12"/>
      <c r="E73" s="20"/>
      <c r="F73" s="19"/>
      <c r="G73" s="30"/>
      <c r="H73" s="7"/>
      <c r="I73" s="32"/>
      <c r="J73" s="7"/>
      <c r="K73" s="32"/>
      <c r="L73" s="7"/>
      <c r="M73" s="32"/>
      <c r="N73" s="68">
        <f t="shared" si="0"/>
      </c>
    </row>
    <row r="74" spans="1:14" ht="17.25" customHeight="1">
      <c r="A74" s="69">
        <v>56</v>
      </c>
      <c r="B74" s="10"/>
      <c r="C74" s="11"/>
      <c r="D74" s="12"/>
      <c r="E74" s="20"/>
      <c r="F74" s="19"/>
      <c r="G74" s="30"/>
      <c r="H74" s="7"/>
      <c r="I74" s="32"/>
      <c r="J74" s="7"/>
      <c r="K74" s="32"/>
      <c r="L74" s="7"/>
      <c r="M74" s="32"/>
      <c r="N74" s="68">
        <f t="shared" si="0"/>
      </c>
    </row>
    <row r="75" spans="1:14" ht="17.25" customHeight="1">
      <c r="A75" s="69">
        <v>57</v>
      </c>
      <c r="B75" s="10"/>
      <c r="C75" s="11"/>
      <c r="D75" s="12"/>
      <c r="E75" s="20"/>
      <c r="F75" s="19"/>
      <c r="G75" s="30"/>
      <c r="H75" s="7"/>
      <c r="I75" s="32"/>
      <c r="J75" s="7"/>
      <c r="K75" s="32"/>
      <c r="L75" s="7"/>
      <c r="M75" s="32"/>
      <c r="N75" s="68">
        <f t="shared" si="0"/>
      </c>
    </row>
    <row r="76" spans="1:14" ht="17.25" customHeight="1">
      <c r="A76" s="69">
        <v>58</v>
      </c>
      <c r="B76" s="10"/>
      <c r="C76" s="11"/>
      <c r="D76" s="12"/>
      <c r="E76" s="20"/>
      <c r="F76" s="19"/>
      <c r="G76" s="30"/>
      <c r="H76" s="7"/>
      <c r="I76" s="32"/>
      <c r="J76" s="7"/>
      <c r="K76" s="32"/>
      <c r="L76" s="7"/>
      <c r="M76" s="32"/>
      <c r="N76" s="68">
        <f t="shared" si="0"/>
      </c>
    </row>
    <row r="77" spans="1:14" ht="17.25" customHeight="1">
      <c r="A77" s="69">
        <v>59</v>
      </c>
      <c r="B77" s="10"/>
      <c r="C77" s="11"/>
      <c r="D77" s="12"/>
      <c r="E77" s="20"/>
      <c r="F77" s="19"/>
      <c r="G77" s="30"/>
      <c r="H77" s="7"/>
      <c r="I77" s="32"/>
      <c r="J77" s="7"/>
      <c r="K77" s="32"/>
      <c r="L77" s="7"/>
      <c r="M77" s="32"/>
      <c r="N77" s="68">
        <f t="shared" si="0"/>
      </c>
    </row>
    <row r="78" spans="1:14" ht="17.25" customHeight="1">
      <c r="A78" s="69">
        <v>60</v>
      </c>
      <c r="B78" s="10"/>
      <c r="C78" s="11"/>
      <c r="D78" s="12"/>
      <c r="E78" s="20"/>
      <c r="F78" s="19"/>
      <c r="G78" s="30"/>
      <c r="H78" s="7"/>
      <c r="I78" s="32"/>
      <c r="J78" s="7"/>
      <c r="K78" s="32"/>
      <c r="L78" s="7"/>
      <c r="M78" s="32"/>
      <c r="N78" s="68">
        <f t="shared" si="0"/>
      </c>
    </row>
    <row r="79" spans="1:14" ht="17.25" customHeight="1">
      <c r="A79" s="69">
        <v>61</v>
      </c>
      <c r="B79" s="10"/>
      <c r="C79" s="11"/>
      <c r="D79" s="12"/>
      <c r="E79" s="20"/>
      <c r="F79" s="19"/>
      <c r="G79" s="30"/>
      <c r="H79" s="7"/>
      <c r="I79" s="32"/>
      <c r="J79" s="7"/>
      <c r="K79" s="32"/>
      <c r="L79" s="7"/>
      <c r="M79" s="32"/>
      <c r="N79" s="68">
        <f t="shared" si="0"/>
      </c>
    </row>
    <row r="80" spans="1:14" ht="17.25" customHeight="1">
      <c r="A80" s="69">
        <v>62</v>
      </c>
      <c r="B80" s="10"/>
      <c r="C80" s="11"/>
      <c r="D80" s="12"/>
      <c r="E80" s="20"/>
      <c r="F80" s="19"/>
      <c r="G80" s="30"/>
      <c r="H80" s="7"/>
      <c r="I80" s="32"/>
      <c r="J80" s="7"/>
      <c r="K80" s="32"/>
      <c r="L80" s="7"/>
      <c r="M80" s="32"/>
      <c r="N80" s="68">
        <f t="shared" si="0"/>
      </c>
    </row>
    <row r="81" spans="1:14" ht="17.25" customHeight="1">
      <c r="A81" s="69">
        <v>63</v>
      </c>
      <c r="B81" s="10"/>
      <c r="C81" s="11"/>
      <c r="D81" s="12"/>
      <c r="E81" s="20"/>
      <c r="F81" s="19"/>
      <c r="G81" s="30"/>
      <c r="H81" s="7"/>
      <c r="I81" s="32"/>
      <c r="J81" s="7"/>
      <c r="K81" s="32"/>
      <c r="L81" s="7"/>
      <c r="M81" s="32"/>
      <c r="N81" s="68">
        <f t="shared" si="0"/>
      </c>
    </row>
    <row r="82" spans="1:14" ht="17.25" customHeight="1">
      <c r="A82" s="69">
        <v>64</v>
      </c>
      <c r="B82" s="10"/>
      <c r="C82" s="11"/>
      <c r="D82" s="12"/>
      <c r="E82" s="20"/>
      <c r="F82" s="19"/>
      <c r="G82" s="30"/>
      <c r="H82" s="7"/>
      <c r="I82" s="32"/>
      <c r="J82" s="7"/>
      <c r="K82" s="32"/>
      <c r="L82" s="7"/>
      <c r="M82" s="32"/>
      <c r="N82" s="68">
        <f t="shared" si="0"/>
      </c>
    </row>
    <row r="83" spans="1:14" ht="17.25" customHeight="1">
      <c r="A83" s="69">
        <v>65</v>
      </c>
      <c r="B83" s="10"/>
      <c r="C83" s="11"/>
      <c r="D83" s="12"/>
      <c r="E83" s="20"/>
      <c r="F83" s="19"/>
      <c r="G83" s="30"/>
      <c r="H83" s="7"/>
      <c r="I83" s="32"/>
      <c r="J83" s="7"/>
      <c r="K83" s="32"/>
      <c r="L83" s="7"/>
      <c r="M83" s="32"/>
      <c r="N83" s="68">
        <f t="shared" si="0"/>
      </c>
    </row>
    <row r="84" spans="1:14" ht="17.25" customHeight="1">
      <c r="A84" s="69">
        <v>66</v>
      </c>
      <c r="B84" s="10"/>
      <c r="C84" s="11"/>
      <c r="D84" s="12"/>
      <c r="E84" s="20"/>
      <c r="F84" s="19"/>
      <c r="G84" s="30"/>
      <c r="H84" s="7"/>
      <c r="I84" s="32"/>
      <c r="J84" s="7"/>
      <c r="K84" s="32"/>
      <c r="L84" s="7"/>
      <c r="M84" s="32"/>
      <c r="N84" s="68">
        <f aca="true" t="shared" si="1" ref="N84:N98">IF(B84="","",$K$11&amp;F84)</f>
      </c>
    </row>
    <row r="85" spans="1:14" ht="17.25" customHeight="1">
      <c r="A85" s="69">
        <v>67</v>
      </c>
      <c r="B85" s="10"/>
      <c r="C85" s="11"/>
      <c r="D85" s="12"/>
      <c r="E85" s="20"/>
      <c r="F85" s="19"/>
      <c r="G85" s="30"/>
      <c r="H85" s="7"/>
      <c r="I85" s="32"/>
      <c r="J85" s="7"/>
      <c r="K85" s="32"/>
      <c r="L85" s="7"/>
      <c r="M85" s="32"/>
      <c r="N85" s="68">
        <f t="shared" si="1"/>
      </c>
    </row>
    <row r="86" spans="1:14" ht="17.25" customHeight="1">
      <c r="A86" s="69">
        <v>68</v>
      </c>
      <c r="B86" s="10"/>
      <c r="C86" s="11"/>
      <c r="D86" s="12"/>
      <c r="E86" s="20"/>
      <c r="F86" s="19"/>
      <c r="G86" s="30"/>
      <c r="H86" s="7"/>
      <c r="I86" s="32"/>
      <c r="J86" s="7"/>
      <c r="K86" s="32"/>
      <c r="L86" s="7"/>
      <c r="M86" s="32"/>
      <c r="N86" s="68">
        <f t="shared" si="1"/>
      </c>
    </row>
    <row r="87" spans="1:14" ht="17.25" customHeight="1">
      <c r="A87" s="69">
        <v>69</v>
      </c>
      <c r="B87" s="10"/>
      <c r="C87" s="11"/>
      <c r="D87" s="12"/>
      <c r="E87" s="20"/>
      <c r="F87" s="19"/>
      <c r="G87" s="30"/>
      <c r="H87" s="7"/>
      <c r="I87" s="32"/>
      <c r="J87" s="7"/>
      <c r="K87" s="32"/>
      <c r="L87" s="7"/>
      <c r="M87" s="32"/>
      <c r="N87" s="68">
        <f t="shared" si="1"/>
      </c>
    </row>
    <row r="88" spans="1:14" ht="17.25" customHeight="1">
      <c r="A88" s="69">
        <v>70</v>
      </c>
      <c r="B88" s="10"/>
      <c r="C88" s="11"/>
      <c r="D88" s="12"/>
      <c r="E88" s="20"/>
      <c r="F88" s="19"/>
      <c r="G88" s="30"/>
      <c r="H88" s="7"/>
      <c r="I88" s="32"/>
      <c r="J88" s="7"/>
      <c r="K88" s="32"/>
      <c r="L88" s="7"/>
      <c r="M88" s="32"/>
      <c r="N88" s="68">
        <f t="shared" si="1"/>
      </c>
    </row>
    <row r="89" spans="1:14" ht="17.25" customHeight="1">
      <c r="A89" s="69">
        <v>71</v>
      </c>
      <c r="B89" s="10"/>
      <c r="C89" s="11"/>
      <c r="D89" s="12"/>
      <c r="E89" s="20"/>
      <c r="F89" s="19"/>
      <c r="G89" s="30"/>
      <c r="H89" s="7"/>
      <c r="I89" s="32"/>
      <c r="J89" s="7"/>
      <c r="K89" s="32"/>
      <c r="L89" s="7"/>
      <c r="M89" s="32"/>
      <c r="N89" s="68">
        <f t="shared" si="1"/>
      </c>
    </row>
    <row r="90" spans="1:14" ht="17.25" customHeight="1">
      <c r="A90" s="69">
        <v>72</v>
      </c>
      <c r="B90" s="10"/>
      <c r="C90" s="11"/>
      <c r="D90" s="12"/>
      <c r="E90" s="20"/>
      <c r="F90" s="19"/>
      <c r="G90" s="30"/>
      <c r="H90" s="7"/>
      <c r="I90" s="32"/>
      <c r="J90" s="7"/>
      <c r="K90" s="32"/>
      <c r="L90" s="7"/>
      <c r="M90" s="32"/>
      <c r="N90" s="68">
        <f t="shared" si="1"/>
      </c>
    </row>
    <row r="91" spans="1:14" ht="17.25" customHeight="1">
      <c r="A91" s="69">
        <v>73</v>
      </c>
      <c r="B91" s="10"/>
      <c r="C91" s="11"/>
      <c r="D91" s="12"/>
      <c r="E91" s="20"/>
      <c r="F91" s="19"/>
      <c r="G91" s="30"/>
      <c r="H91" s="7"/>
      <c r="I91" s="32"/>
      <c r="J91" s="7"/>
      <c r="K91" s="32"/>
      <c r="L91" s="7"/>
      <c r="M91" s="32"/>
      <c r="N91" s="68">
        <f t="shared" si="1"/>
      </c>
    </row>
    <row r="92" spans="1:14" ht="17.25" customHeight="1">
      <c r="A92" s="69">
        <v>74</v>
      </c>
      <c r="B92" s="10"/>
      <c r="C92" s="11"/>
      <c r="D92" s="12"/>
      <c r="E92" s="20"/>
      <c r="F92" s="19"/>
      <c r="G92" s="30"/>
      <c r="H92" s="7"/>
      <c r="I92" s="32"/>
      <c r="J92" s="7"/>
      <c r="K92" s="32"/>
      <c r="L92" s="7"/>
      <c r="M92" s="32"/>
      <c r="N92" s="68">
        <f t="shared" si="1"/>
      </c>
    </row>
    <row r="93" spans="1:14" ht="17.25" customHeight="1">
      <c r="A93" s="69">
        <v>75</v>
      </c>
      <c r="B93" s="10"/>
      <c r="C93" s="11"/>
      <c r="D93" s="12"/>
      <c r="E93" s="20"/>
      <c r="F93" s="19"/>
      <c r="G93" s="30"/>
      <c r="H93" s="7"/>
      <c r="I93" s="32"/>
      <c r="J93" s="7"/>
      <c r="K93" s="32"/>
      <c r="L93" s="7"/>
      <c r="M93" s="32"/>
      <c r="N93" s="68">
        <f t="shared" si="1"/>
      </c>
    </row>
    <row r="94" spans="1:14" ht="17.25" customHeight="1">
      <c r="A94" s="69">
        <v>76</v>
      </c>
      <c r="B94" s="10"/>
      <c r="C94" s="11"/>
      <c r="D94" s="12"/>
      <c r="E94" s="20"/>
      <c r="F94" s="19"/>
      <c r="G94" s="30"/>
      <c r="H94" s="7"/>
      <c r="I94" s="32"/>
      <c r="J94" s="7"/>
      <c r="K94" s="32"/>
      <c r="L94" s="7"/>
      <c r="M94" s="32"/>
      <c r="N94" s="68">
        <f t="shared" si="1"/>
      </c>
    </row>
    <row r="95" spans="1:14" ht="17.25" customHeight="1">
      <c r="A95" s="69">
        <v>77</v>
      </c>
      <c r="B95" s="10"/>
      <c r="C95" s="11"/>
      <c r="D95" s="12"/>
      <c r="E95" s="20"/>
      <c r="F95" s="19"/>
      <c r="G95" s="30"/>
      <c r="H95" s="7"/>
      <c r="I95" s="32"/>
      <c r="J95" s="7"/>
      <c r="K95" s="32"/>
      <c r="L95" s="7"/>
      <c r="M95" s="32"/>
      <c r="N95" s="68">
        <f t="shared" si="1"/>
      </c>
    </row>
    <row r="96" spans="1:14" ht="17.25" customHeight="1">
      <c r="A96" s="69">
        <v>78</v>
      </c>
      <c r="B96" s="10"/>
      <c r="C96" s="11"/>
      <c r="D96" s="12"/>
      <c r="E96" s="20"/>
      <c r="F96" s="19"/>
      <c r="G96" s="30"/>
      <c r="H96" s="7"/>
      <c r="I96" s="32"/>
      <c r="J96" s="7"/>
      <c r="K96" s="32"/>
      <c r="L96" s="7"/>
      <c r="M96" s="32"/>
      <c r="N96" s="68">
        <f t="shared" si="1"/>
      </c>
    </row>
    <row r="97" spans="1:14" ht="17.25" customHeight="1">
      <c r="A97" s="69">
        <v>79</v>
      </c>
      <c r="B97" s="10"/>
      <c r="C97" s="11"/>
      <c r="D97" s="12"/>
      <c r="E97" s="20"/>
      <c r="F97" s="19"/>
      <c r="G97" s="30"/>
      <c r="H97" s="7"/>
      <c r="I97" s="32"/>
      <c r="J97" s="7"/>
      <c r="K97" s="32"/>
      <c r="L97" s="7"/>
      <c r="M97" s="32"/>
      <c r="N97" s="68">
        <f t="shared" si="1"/>
      </c>
    </row>
    <row r="98" spans="1:14" ht="17.25" customHeight="1">
      <c r="A98" s="69">
        <v>80</v>
      </c>
      <c r="B98" s="10"/>
      <c r="C98" s="11"/>
      <c r="D98" s="12"/>
      <c r="E98" s="20"/>
      <c r="F98" s="19"/>
      <c r="G98" s="30"/>
      <c r="H98" s="7"/>
      <c r="I98" s="32"/>
      <c r="J98" s="7"/>
      <c r="K98" s="32"/>
      <c r="L98" s="7"/>
      <c r="M98" s="32"/>
      <c r="N98" s="68">
        <f t="shared" si="1"/>
      </c>
    </row>
  </sheetData>
  <sheetProtection/>
  <mergeCells count="29">
    <mergeCell ref="I15:J15"/>
    <mergeCell ref="I16:J16"/>
    <mergeCell ref="D15:F15"/>
    <mergeCell ref="I13:J13"/>
    <mergeCell ref="I14:J14"/>
    <mergeCell ref="D13:F13"/>
    <mergeCell ref="D14:F14"/>
    <mergeCell ref="D16:F16"/>
    <mergeCell ref="G13:H13"/>
    <mergeCell ref="G14:H14"/>
    <mergeCell ref="F9:H9"/>
    <mergeCell ref="K3:M3"/>
    <mergeCell ref="K8:M8"/>
    <mergeCell ref="I9:M9"/>
    <mergeCell ref="A5:L5"/>
    <mergeCell ref="A6:L6"/>
    <mergeCell ref="A8:B8"/>
    <mergeCell ref="C8:H8"/>
    <mergeCell ref="I8:J8"/>
    <mergeCell ref="G15:H15"/>
    <mergeCell ref="G16:H16"/>
    <mergeCell ref="E1:M1"/>
    <mergeCell ref="B1:C1"/>
    <mergeCell ref="K11:M11"/>
    <mergeCell ref="A11:B11"/>
    <mergeCell ref="A9:B9"/>
    <mergeCell ref="D11:E11"/>
    <mergeCell ref="F11:I11"/>
    <mergeCell ref="C9:E9"/>
  </mergeCells>
  <dataValidations count="17">
    <dataValidation type="custom" allowBlank="1" showErrorMessage="1" errorTitle="お願い!" error="半角カタカナで入力し，姓と名の間は半角スペースで一文字空けてください｡" imeMode="halfKatakana" sqref="D19:D98">
      <formula1>AND(LEN(D19)=LENB(D19),LEN(D19)-LEN(SUBSTITUTE(D19," ",""))=1)</formula1>
    </dataValidation>
    <dataValidation type="list" allowBlank="1" showInputMessage="1" showErrorMessage="1" errorTitle="性別" error="男=【1】&#10;女=【2】   の数字を入力してください。" sqref="F19:F98">
      <formula1>性別</formula1>
    </dataValidation>
    <dataValidation allowBlank="1" showInputMessage="1" showErrorMessage="1" imeMode="disabled" sqref="E19:E98"/>
    <dataValidation allowBlank="1" showErrorMessage="1" sqref="I18:M18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N18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allowBlank="1" showErrorMessage="1" sqref="E18 H18"/>
    <dataValidation allowBlank="1" showErrorMessage="1" sqref="D18"/>
    <dataValidation allowBlank="1" showErrorMessage="1" sqref="C18"/>
    <dataValidation type="list" allowBlank="1" showInputMessage="1" showErrorMessage="1" sqref="H20:H98">
      <formula1>IF(N20="一般1",一般男子,IF(N20="一般2",一般女子,IF(N20="高校1",高校男子,IF(N20="高校2",高校女子,IF(N20="中学校1",中学男子,IF(N20="中学校2",中学女子,IF(N20="小学校1",小学男子,IF(N20="小学校2",小学女子,""))))))))</formula1>
    </dataValidation>
    <dataValidation type="list" allowBlank="1" showErrorMessage="1" errorTitle="都道府県" error="▼のプルダウンから選択してください。" sqref="G19:G98">
      <formula1>県名_個人</formula1>
    </dataValidation>
    <dataValidation type="list" allowBlank="1" showInputMessage="1" showErrorMessage="1" sqref="J19:J98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  <dataValidation type="list" allowBlank="1" showInputMessage="1" showErrorMessage="1" sqref="L19:L98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  <dataValidation type="whole" allowBlank="1" showInputMessage="1" showErrorMessage="1" errorTitle="最高記録" error="数字のみを記入してください。" sqref="K19:K98 I19:I98 M19:M98">
      <formula1>0</formula1>
      <formula2>9999</formula2>
    </dataValidation>
    <dataValidation type="list" allowBlank="1" showInputMessage="1" showErrorMessage="1" sqref="H19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4"/>
  <headerFooter>
    <oddFooter>&amp;C&amp;H投てき記録会&amp;A&amp;RPage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A205" sqref="A205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4" s="3" customFormat="1" ht="13.5">
      <c r="A1" s="3" t="s">
        <v>89</v>
      </c>
      <c r="B1" s="3" t="s">
        <v>90</v>
      </c>
      <c r="C1" s="3" t="s">
        <v>91</v>
      </c>
      <c r="D1" s="3" t="s">
        <v>92</v>
      </c>
      <c r="E1" s="4" t="s">
        <v>93</v>
      </c>
      <c r="F1" s="3" t="s">
        <v>94</v>
      </c>
      <c r="G1" s="3" t="s">
        <v>95</v>
      </c>
      <c r="H1" s="3" t="s">
        <v>96</v>
      </c>
      <c r="I1" s="3" t="s">
        <v>97</v>
      </c>
      <c r="J1" s="5" t="s">
        <v>98</v>
      </c>
      <c r="K1" s="5" t="s">
        <v>99</v>
      </c>
      <c r="L1" s="5" t="s">
        <v>100</v>
      </c>
      <c r="M1" s="6"/>
      <c r="N1" s="6"/>
    </row>
    <row r="2" spans="1:12" ht="13.5">
      <c r="A2">
        <f>IF('申込一覧'!B19="","",'申込一覧'!F19*10000+'申込一覧'!B19&amp;'申込一覧'!$N$13&amp;E2)</f>
      </c>
      <c r="B2">
        <f>IF('申込一覧'!C19="","",'申込一覧'!C19&amp;IF('申込一覧'!E19="","","("&amp;'申込一覧'!E19&amp;")"))</f>
      </c>
      <c r="C2">
        <f>IF('申込一覧'!D19="","",'申込一覧'!D19)</f>
      </c>
      <c r="D2">
        <f>IF('申込一覧'!F19="","",'申込一覧'!F19)</f>
      </c>
      <c r="E2">
        <f>IF('申込一覧'!B19="","",INDEX('名前'!$U$4:$U$51,MATCH('申込一覧'!G19,県名_個人,0)))</f>
      </c>
      <c r="F2">
        <f>IF('申込一覧'!B19="","",'申込一覧'!$F$11)</f>
      </c>
      <c r="G2">
        <f>IF('申込一覧'!B19="","",0)</f>
      </c>
      <c r="H2">
        <f>IF('申込一覧'!B19="","",0)</f>
      </c>
      <c r="I2">
        <f>IF('申込一覧'!B19="","",'申込一覧'!B19)</f>
      </c>
      <c r="J2">
        <f>IF('申込一覧'!H19="","",INDEX('名前'!$R$4:$R$41,MATCH('申込一覧'!H19,'名前'!$S$4:$S$41,0))&amp;" "&amp;RIGHTB(100000+'申込一覧'!I19,5))</f>
      </c>
      <c r="K2">
        <f>IF('申込一覧'!J19="","",INDEX('名前'!$R$4:$R$41,MATCH('申込一覧'!J19,'名前'!$S$4:$S$41,0))&amp;" "&amp;RIGHTB(100000+'申込一覧'!K19,5))</f>
      </c>
      <c r="L2">
        <f>IF('申込一覧'!L19="","",INDEX('名前'!$R$4:$R$41,MATCH('申込一覧'!L19,'名前'!$S$4:$S$41,0))&amp;" "&amp;RIGHTB(100000+'申込一覧'!M19,5))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V51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3.50390625" style="2" bestFit="1" customWidth="1"/>
    <col min="2" max="2" width="9.00390625" style="2" customWidth="1"/>
    <col min="3" max="3" width="4.75390625" style="2" customWidth="1"/>
    <col min="4" max="4" width="5.25390625" style="2" bestFit="1" customWidth="1"/>
    <col min="5" max="5" width="4.50390625" style="2" customWidth="1"/>
    <col min="6" max="6" width="6.50390625" style="2" bestFit="1" customWidth="1"/>
    <col min="7" max="7" width="10.50390625" style="2" bestFit="1" customWidth="1"/>
    <col min="8" max="8" width="4.375" style="2" customWidth="1"/>
    <col min="9" max="9" width="6.50390625" style="2" bestFit="1" customWidth="1"/>
    <col min="10" max="10" width="12.75390625" style="2" bestFit="1" customWidth="1"/>
    <col min="11" max="11" width="4.375" style="2" customWidth="1"/>
    <col min="12" max="12" width="6.50390625" style="2" bestFit="1" customWidth="1"/>
    <col min="13" max="13" width="17.25390625" style="2" bestFit="1" customWidth="1"/>
    <col min="14" max="14" width="4.375" style="2" customWidth="1"/>
    <col min="15" max="15" width="6.50390625" style="2" bestFit="1" customWidth="1"/>
    <col min="16" max="16" width="12.75390625" style="2" bestFit="1" customWidth="1"/>
    <col min="17" max="17" width="4.375" style="2" customWidth="1"/>
    <col min="18" max="18" width="6.50390625" style="2" bestFit="1" customWidth="1"/>
    <col min="19" max="19" width="9.00390625" style="2" customWidth="1"/>
    <col min="20" max="20" width="6.00390625" style="2" customWidth="1"/>
    <col min="21" max="21" width="3.50390625" style="2" bestFit="1" customWidth="1"/>
    <col min="22" max="22" width="10.25390625" style="2" bestFit="1" customWidth="1"/>
    <col min="23" max="16384" width="9.00390625" style="2" customWidth="1"/>
  </cols>
  <sheetData>
    <row r="3" spans="1:22" ht="13.5">
      <c r="A3" s="14" t="s">
        <v>9</v>
      </c>
      <c r="B3" s="14" t="s">
        <v>10</v>
      </c>
      <c r="C3" s="15"/>
      <c r="D3" s="2" t="s">
        <v>2</v>
      </c>
      <c r="F3" s="22"/>
      <c r="G3" s="23" t="s">
        <v>159</v>
      </c>
      <c r="I3" s="22"/>
      <c r="J3" s="23" t="s">
        <v>161</v>
      </c>
      <c r="L3" s="22"/>
      <c r="M3" s="23" t="s">
        <v>163</v>
      </c>
      <c r="O3" s="22"/>
      <c r="P3" s="23" t="s">
        <v>165</v>
      </c>
      <c r="U3" s="14" t="s">
        <v>9</v>
      </c>
      <c r="V3" s="14" t="s">
        <v>10</v>
      </c>
    </row>
    <row r="4" spans="1:22" ht="13.5">
      <c r="A4" s="17">
        <v>36</v>
      </c>
      <c r="B4" s="14" t="s">
        <v>55</v>
      </c>
      <c r="D4" s="2">
        <v>1</v>
      </c>
      <c r="F4" s="24"/>
      <c r="G4" s="25"/>
      <c r="I4" s="24"/>
      <c r="J4" s="25"/>
      <c r="L4" s="24"/>
      <c r="M4" s="25"/>
      <c r="O4" s="24"/>
      <c r="P4" s="25"/>
      <c r="R4" s="31" t="s">
        <v>210</v>
      </c>
      <c r="S4" s="31" t="s">
        <v>182</v>
      </c>
      <c r="U4" s="17">
        <v>36</v>
      </c>
      <c r="V4" s="14" t="s">
        <v>146</v>
      </c>
    </row>
    <row r="5" spans="1:22" ht="13.5">
      <c r="A5" s="17">
        <v>37</v>
      </c>
      <c r="B5" s="14" t="s">
        <v>54</v>
      </c>
      <c r="D5" s="2">
        <v>2</v>
      </c>
      <c r="F5" s="26" t="s">
        <v>63</v>
      </c>
      <c r="G5" s="76" t="s">
        <v>182</v>
      </c>
      <c r="I5" s="26" t="s">
        <v>64</v>
      </c>
      <c r="J5" s="27" t="s">
        <v>181</v>
      </c>
      <c r="L5" s="26" t="s">
        <v>189</v>
      </c>
      <c r="M5" s="27" t="s">
        <v>195</v>
      </c>
      <c r="O5" s="26" t="s">
        <v>255</v>
      </c>
      <c r="P5" s="27" t="s">
        <v>267</v>
      </c>
      <c r="R5" s="31" t="s">
        <v>212</v>
      </c>
      <c r="S5" s="31" t="s">
        <v>183</v>
      </c>
      <c r="U5" s="17">
        <v>37</v>
      </c>
      <c r="V5" s="14" t="s">
        <v>145</v>
      </c>
    </row>
    <row r="6" spans="1:22" ht="13.5">
      <c r="A6" s="17">
        <v>38</v>
      </c>
      <c r="B6" s="14" t="s">
        <v>56</v>
      </c>
      <c r="F6" s="26" t="s">
        <v>66</v>
      </c>
      <c r="G6" s="76" t="s">
        <v>183</v>
      </c>
      <c r="I6" s="26" t="s">
        <v>67</v>
      </c>
      <c r="J6" s="27" t="s">
        <v>184</v>
      </c>
      <c r="L6" s="26" t="s">
        <v>190</v>
      </c>
      <c r="M6" s="27" t="s">
        <v>196</v>
      </c>
      <c r="O6" s="26"/>
      <c r="P6" s="27"/>
      <c r="R6" s="31" t="s">
        <v>216</v>
      </c>
      <c r="S6" s="31" t="s">
        <v>185</v>
      </c>
      <c r="U6" s="17">
        <v>38</v>
      </c>
      <c r="V6" s="14" t="s">
        <v>147</v>
      </c>
    </row>
    <row r="7" spans="1:22" ht="13.5">
      <c r="A7" s="17">
        <v>39</v>
      </c>
      <c r="B7" s="14" t="s">
        <v>57</v>
      </c>
      <c r="F7" s="26" t="s">
        <v>69</v>
      </c>
      <c r="G7" s="76" t="s">
        <v>185</v>
      </c>
      <c r="I7" s="26" t="s">
        <v>70</v>
      </c>
      <c r="J7" s="27" t="s">
        <v>186</v>
      </c>
      <c r="L7" s="26" t="s">
        <v>191</v>
      </c>
      <c r="M7" s="27" t="s">
        <v>192</v>
      </c>
      <c r="O7" s="26" t="s">
        <v>63</v>
      </c>
      <c r="P7" s="27" t="s">
        <v>194</v>
      </c>
      <c r="R7" s="31" t="s">
        <v>72</v>
      </c>
      <c r="S7" s="31" t="s">
        <v>187</v>
      </c>
      <c r="U7" s="17">
        <v>39</v>
      </c>
      <c r="V7" s="14" t="s">
        <v>148</v>
      </c>
    </row>
    <row r="8" spans="1:22" ht="13.5">
      <c r="A8" s="17"/>
      <c r="B8" s="14"/>
      <c r="F8" s="28" t="s">
        <v>167</v>
      </c>
      <c r="G8" s="77" t="s">
        <v>187</v>
      </c>
      <c r="I8" s="26" t="s">
        <v>168</v>
      </c>
      <c r="J8" s="27" t="s">
        <v>188</v>
      </c>
      <c r="L8" s="26" t="s">
        <v>193</v>
      </c>
      <c r="M8" s="27" t="s">
        <v>197</v>
      </c>
      <c r="O8" s="26" t="s">
        <v>66</v>
      </c>
      <c r="P8" s="27" t="s">
        <v>198</v>
      </c>
      <c r="R8" s="31" t="s">
        <v>210</v>
      </c>
      <c r="S8" s="31" t="s">
        <v>194</v>
      </c>
      <c r="U8" s="14"/>
      <c r="V8" s="14"/>
    </row>
    <row r="9" spans="1:22" ht="13.5">
      <c r="A9" s="16">
        <v>1</v>
      </c>
      <c r="B9" s="14" t="s">
        <v>11</v>
      </c>
      <c r="F9" s="1"/>
      <c r="G9" s="1"/>
      <c r="I9" s="26"/>
      <c r="J9" s="27"/>
      <c r="L9" s="26"/>
      <c r="M9" s="27"/>
      <c r="O9" s="26" t="s">
        <v>69</v>
      </c>
      <c r="P9" s="27" t="s">
        <v>199</v>
      </c>
      <c r="R9" s="31" t="s">
        <v>222</v>
      </c>
      <c r="S9" s="31" t="s">
        <v>198</v>
      </c>
      <c r="U9" s="16">
        <v>1</v>
      </c>
      <c r="V9" s="14" t="s">
        <v>11</v>
      </c>
    </row>
    <row r="10" spans="1:22" ht="13.5">
      <c r="A10" s="16">
        <v>2</v>
      </c>
      <c r="B10" s="14" t="s">
        <v>12</v>
      </c>
      <c r="F10" s="1"/>
      <c r="G10" s="1"/>
      <c r="I10" s="26" t="s">
        <v>63</v>
      </c>
      <c r="J10" s="27" t="s">
        <v>182</v>
      </c>
      <c r="L10" s="26" t="s">
        <v>64</v>
      </c>
      <c r="M10" s="27" t="s">
        <v>181</v>
      </c>
      <c r="O10" s="28" t="s">
        <v>167</v>
      </c>
      <c r="P10" s="29" t="s">
        <v>200</v>
      </c>
      <c r="R10" s="31" t="s">
        <v>224</v>
      </c>
      <c r="S10" s="31" t="s">
        <v>199</v>
      </c>
      <c r="U10" s="16">
        <v>2</v>
      </c>
      <c r="V10" s="14" t="s">
        <v>113</v>
      </c>
    </row>
    <row r="11" spans="1:22" ht="13.5">
      <c r="A11" s="16">
        <v>3</v>
      </c>
      <c r="B11" s="14" t="s">
        <v>13</v>
      </c>
      <c r="F11" s="22"/>
      <c r="G11" s="23" t="s">
        <v>160</v>
      </c>
      <c r="I11" s="26" t="s">
        <v>66</v>
      </c>
      <c r="J11" s="27" t="s">
        <v>183</v>
      </c>
      <c r="L11" s="26" t="s">
        <v>67</v>
      </c>
      <c r="M11" s="27" t="s">
        <v>184</v>
      </c>
      <c r="O11" s="1"/>
      <c r="P11" s="1"/>
      <c r="R11" s="31" t="s">
        <v>226</v>
      </c>
      <c r="S11" s="31" t="s">
        <v>200</v>
      </c>
      <c r="U11" s="16">
        <v>3</v>
      </c>
      <c r="V11" s="14" t="s">
        <v>114</v>
      </c>
    </row>
    <row r="12" spans="1:22" ht="13.5">
      <c r="A12" s="16">
        <v>4</v>
      </c>
      <c r="B12" s="14" t="s">
        <v>14</v>
      </c>
      <c r="F12" s="26"/>
      <c r="G12" s="27"/>
      <c r="I12" s="26" t="s">
        <v>69</v>
      </c>
      <c r="J12" s="27" t="s">
        <v>185</v>
      </c>
      <c r="L12" s="26" t="s">
        <v>70</v>
      </c>
      <c r="M12" s="27" t="s">
        <v>186</v>
      </c>
      <c r="O12" s="1"/>
      <c r="P12" s="1"/>
      <c r="R12" s="31" t="s">
        <v>211</v>
      </c>
      <c r="S12" s="31" t="s">
        <v>181</v>
      </c>
      <c r="U12" s="16">
        <v>4</v>
      </c>
      <c r="V12" s="14" t="s">
        <v>115</v>
      </c>
    </row>
    <row r="13" spans="1:22" ht="13.5">
      <c r="A13" s="16">
        <v>5</v>
      </c>
      <c r="B13" s="14" t="s">
        <v>15</v>
      </c>
      <c r="F13" s="26" t="s">
        <v>65</v>
      </c>
      <c r="G13" s="27" t="s">
        <v>180</v>
      </c>
      <c r="I13" s="28" t="s">
        <v>72</v>
      </c>
      <c r="J13" s="29" t="s">
        <v>187</v>
      </c>
      <c r="L13" s="26" t="s">
        <v>262</v>
      </c>
      <c r="M13" s="27" t="s">
        <v>188</v>
      </c>
      <c r="O13" s="22"/>
      <c r="P13" s="23" t="s">
        <v>166</v>
      </c>
      <c r="R13" s="31" t="s">
        <v>214</v>
      </c>
      <c r="S13" s="31" t="s">
        <v>184</v>
      </c>
      <c r="U13" s="16">
        <v>5</v>
      </c>
      <c r="V13" s="14" t="s">
        <v>116</v>
      </c>
    </row>
    <row r="14" spans="1:22" ht="13.5">
      <c r="A14" s="16">
        <v>6</v>
      </c>
      <c r="B14" s="14" t="s">
        <v>16</v>
      </c>
      <c r="F14" s="26" t="s">
        <v>68</v>
      </c>
      <c r="G14" s="27" t="s">
        <v>178</v>
      </c>
      <c r="I14" s="1"/>
      <c r="J14" s="1"/>
      <c r="L14" s="26"/>
      <c r="M14" s="27"/>
      <c r="O14" s="26"/>
      <c r="P14" s="27"/>
      <c r="R14" s="31" t="s">
        <v>217</v>
      </c>
      <c r="S14" s="31" t="s">
        <v>186</v>
      </c>
      <c r="U14" s="16">
        <v>6</v>
      </c>
      <c r="V14" s="14" t="s">
        <v>117</v>
      </c>
    </row>
    <row r="15" spans="1:22" ht="13.5">
      <c r="A15" s="16">
        <v>7</v>
      </c>
      <c r="B15" s="14" t="s">
        <v>17</v>
      </c>
      <c r="F15" s="26" t="s">
        <v>71</v>
      </c>
      <c r="G15" s="27" t="s">
        <v>176</v>
      </c>
      <c r="I15" s="1"/>
      <c r="J15" s="1"/>
      <c r="L15" s="26" t="s">
        <v>63</v>
      </c>
      <c r="M15" s="27" t="s">
        <v>194</v>
      </c>
      <c r="O15" s="26" t="s">
        <v>255</v>
      </c>
      <c r="P15" s="27" t="s">
        <v>266</v>
      </c>
      <c r="R15" s="31" t="s">
        <v>218</v>
      </c>
      <c r="S15" s="31" t="s">
        <v>188</v>
      </c>
      <c r="U15" s="16">
        <v>7</v>
      </c>
      <c r="V15" s="14" t="s">
        <v>118</v>
      </c>
    </row>
    <row r="16" spans="1:22" ht="13.5">
      <c r="A16" s="16">
        <v>8</v>
      </c>
      <c r="B16" s="14" t="s">
        <v>18</v>
      </c>
      <c r="F16" s="28" t="s">
        <v>73</v>
      </c>
      <c r="G16" s="29" t="s">
        <v>174</v>
      </c>
      <c r="I16" s="22"/>
      <c r="J16" s="23" t="s">
        <v>162</v>
      </c>
      <c r="L16" s="26" t="s">
        <v>66</v>
      </c>
      <c r="M16" s="27" t="s">
        <v>198</v>
      </c>
      <c r="O16" s="26"/>
      <c r="P16" s="27"/>
      <c r="R16" s="31" t="s">
        <v>189</v>
      </c>
      <c r="S16" s="31" t="s">
        <v>195</v>
      </c>
      <c r="U16" s="16">
        <v>8</v>
      </c>
      <c r="V16" s="14" t="s">
        <v>119</v>
      </c>
    </row>
    <row r="17" spans="1:22" ht="13.5">
      <c r="A17" s="16">
        <v>9</v>
      </c>
      <c r="B17" s="14" t="s">
        <v>19</v>
      </c>
      <c r="F17" s="1"/>
      <c r="G17" s="1"/>
      <c r="I17" s="24"/>
      <c r="J17" s="25"/>
      <c r="L17" s="26" t="s">
        <v>69</v>
      </c>
      <c r="M17" s="27" t="s">
        <v>199</v>
      </c>
      <c r="O17" s="26" t="s">
        <v>65</v>
      </c>
      <c r="P17" s="27" t="s">
        <v>201</v>
      </c>
      <c r="R17" s="31" t="s">
        <v>190</v>
      </c>
      <c r="S17" s="31" t="s">
        <v>196</v>
      </c>
      <c r="U17" s="16">
        <v>9</v>
      </c>
      <c r="V17" s="14" t="s">
        <v>120</v>
      </c>
    </row>
    <row r="18" spans="1:22" ht="13.5">
      <c r="A18" s="16">
        <v>10</v>
      </c>
      <c r="B18" s="14" t="s">
        <v>20</v>
      </c>
      <c r="F18" s="1"/>
      <c r="G18" s="1"/>
      <c r="I18" s="26" t="s">
        <v>169</v>
      </c>
      <c r="J18" s="27" t="s">
        <v>179</v>
      </c>
      <c r="L18" s="28" t="s">
        <v>167</v>
      </c>
      <c r="M18" s="29" t="s">
        <v>200</v>
      </c>
      <c r="O18" s="26" t="s">
        <v>68</v>
      </c>
      <c r="P18" s="27" t="s">
        <v>202</v>
      </c>
      <c r="R18" s="31" t="s">
        <v>213</v>
      </c>
      <c r="S18" s="31" t="s">
        <v>192</v>
      </c>
      <c r="U18" s="16">
        <v>10</v>
      </c>
      <c r="V18" s="14" t="s">
        <v>121</v>
      </c>
    </row>
    <row r="19" spans="1:22" ht="13.5">
      <c r="A19" s="16">
        <v>11</v>
      </c>
      <c r="B19" s="14" t="s">
        <v>21</v>
      </c>
      <c r="F19" s="1"/>
      <c r="G19" s="1"/>
      <c r="I19" s="26" t="s">
        <v>170</v>
      </c>
      <c r="J19" s="27" t="s">
        <v>177</v>
      </c>
      <c r="L19" s="1"/>
      <c r="M19" s="1"/>
      <c r="O19" s="26" t="s">
        <v>71</v>
      </c>
      <c r="P19" s="27" t="s">
        <v>203</v>
      </c>
      <c r="R19" s="31" t="s">
        <v>215</v>
      </c>
      <c r="S19" s="31" t="s">
        <v>197</v>
      </c>
      <c r="U19" s="16">
        <v>11</v>
      </c>
      <c r="V19" s="14" t="s">
        <v>122</v>
      </c>
    </row>
    <row r="20" spans="1:22" ht="13.5">
      <c r="A20" s="16">
        <v>12</v>
      </c>
      <c r="B20" s="14" t="s">
        <v>22</v>
      </c>
      <c r="F20" s="1"/>
      <c r="G20" s="1"/>
      <c r="I20" s="26" t="s">
        <v>171</v>
      </c>
      <c r="J20" s="27" t="s">
        <v>173</v>
      </c>
      <c r="L20" s="1"/>
      <c r="M20" s="1"/>
      <c r="O20" s="28" t="s">
        <v>73</v>
      </c>
      <c r="P20" s="29" t="s">
        <v>204</v>
      </c>
      <c r="R20" s="31" t="s">
        <v>255</v>
      </c>
      <c r="S20" s="31" t="s">
        <v>267</v>
      </c>
      <c r="U20" s="16">
        <v>12</v>
      </c>
      <c r="V20" s="14" t="s">
        <v>123</v>
      </c>
    </row>
    <row r="21" spans="1:22" ht="13.5">
      <c r="A21" s="16">
        <v>13</v>
      </c>
      <c r="B21" s="14" t="s">
        <v>23</v>
      </c>
      <c r="F21" s="1"/>
      <c r="G21" s="1"/>
      <c r="I21" s="26" t="s">
        <v>172</v>
      </c>
      <c r="J21" s="27" t="s">
        <v>175</v>
      </c>
      <c r="L21" s="22"/>
      <c r="M21" s="23" t="s">
        <v>164</v>
      </c>
      <c r="O21" s="1"/>
      <c r="P21" s="1"/>
      <c r="R21" s="31" t="s">
        <v>225</v>
      </c>
      <c r="S21" s="31" t="s">
        <v>219</v>
      </c>
      <c r="U21" s="16">
        <v>13</v>
      </c>
      <c r="V21" s="14" t="s">
        <v>124</v>
      </c>
    </row>
    <row r="22" spans="1:22" ht="13.5">
      <c r="A22" s="16">
        <v>14</v>
      </c>
      <c r="B22" s="14" t="s">
        <v>24</v>
      </c>
      <c r="F22" s="1"/>
      <c r="G22" s="1"/>
      <c r="I22" s="26"/>
      <c r="J22" s="27"/>
      <c r="L22" s="24"/>
      <c r="M22" s="25"/>
      <c r="O22" s="1"/>
      <c r="P22" s="1"/>
      <c r="R22" s="31" t="s">
        <v>68</v>
      </c>
      <c r="S22" s="31" t="s">
        <v>220</v>
      </c>
      <c r="U22" s="16">
        <v>14</v>
      </c>
      <c r="V22" s="14" t="s">
        <v>24</v>
      </c>
    </row>
    <row r="23" spans="1:22" ht="13.5">
      <c r="A23" s="16">
        <v>15</v>
      </c>
      <c r="B23" s="14" t="s">
        <v>25</v>
      </c>
      <c r="F23" s="1"/>
      <c r="G23" s="1"/>
      <c r="I23" s="26" t="s">
        <v>65</v>
      </c>
      <c r="J23" s="27" t="s">
        <v>180</v>
      </c>
      <c r="L23" s="26" t="s">
        <v>208</v>
      </c>
      <c r="M23" s="27" t="s">
        <v>205</v>
      </c>
      <c r="O23" s="1"/>
      <c r="P23" s="1"/>
      <c r="R23" s="31" t="s">
        <v>234</v>
      </c>
      <c r="S23" s="31" t="s">
        <v>221</v>
      </c>
      <c r="U23" s="16">
        <v>15</v>
      </c>
      <c r="V23" s="14" t="s">
        <v>125</v>
      </c>
    </row>
    <row r="24" spans="1:22" ht="13.5">
      <c r="A24" s="16">
        <v>16</v>
      </c>
      <c r="B24" s="14" t="s">
        <v>26</v>
      </c>
      <c r="F24" s="1"/>
      <c r="G24" s="1"/>
      <c r="I24" s="26" t="s">
        <v>68</v>
      </c>
      <c r="J24" s="27" t="s">
        <v>178</v>
      </c>
      <c r="L24" s="26" t="s">
        <v>209</v>
      </c>
      <c r="M24" s="27" t="s">
        <v>206</v>
      </c>
      <c r="O24" s="1"/>
      <c r="P24" s="1"/>
      <c r="R24" s="31" t="s">
        <v>73</v>
      </c>
      <c r="S24" s="31" t="s">
        <v>223</v>
      </c>
      <c r="U24" s="16">
        <v>16</v>
      </c>
      <c r="V24" s="14" t="s">
        <v>126</v>
      </c>
    </row>
    <row r="25" spans="1:22" ht="13.5">
      <c r="A25" s="16">
        <v>17</v>
      </c>
      <c r="B25" s="14" t="s">
        <v>27</v>
      </c>
      <c r="I25" s="26" t="s">
        <v>71</v>
      </c>
      <c r="J25" s="27" t="s">
        <v>176</v>
      </c>
      <c r="L25" s="26" t="s">
        <v>193</v>
      </c>
      <c r="M25" s="27" t="s">
        <v>207</v>
      </c>
      <c r="R25" s="31" t="s">
        <v>244</v>
      </c>
      <c r="S25" s="31" t="s">
        <v>227</v>
      </c>
      <c r="U25" s="16">
        <v>17</v>
      </c>
      <c r="V25" s="14" t="s">
        <v>127</v>
      </c>
    </row>
    <row r="26" spans="1:22" ht="13.5">
      <c r="A26" s="16">
        <v>18</v>
      </c>
      <c r="B26" s="14" t="s">
        <v>28</v>
      </c>
      <c r="I26" s="28" t="s">
        <v>73</v>
      </c>
      <c r="J26" s="29" t="s">
        <v>174</v>
      </c>
      <c r="L26" s="26"/>
      <c r="M26" s="27"/>
      <c r="R26" s="31" t="s">
        <v>68</v>
      </c>
      <c r="S26" s="31" t="s">
        <v>230</v>
      </c>
      <c r="U26" s="16">
        <v>18</v>
      </c>
      <c r="V26" s="14" t="s">
        <v>128</v>
      </c>
    </row>
    <row r="27" spans="1:22" ht="13.5">
      <c r="A27" s="17">
        <v>19</v>
      </c>
      <c r="B27" s="14" t="s">
        <v>29</v>
      </c>
      <c r="L27" s="26" t="s">
        <v>258</v>
      </c>
      <c r="M27" s="27" t="s">
        <v>179</v>
      </c>
      <c r="R27" s="31" t="s">
        <v>245</v>
      </c>
      <c r="S27" s="31" t="s">
        <v>231</v>
      </c>
      <c r="U27" s="17">
        <v>19</v>
      </c>
      <c r="V27" s="14" t="s">
        <v>129</v>
      </c>
    </row>
    <row r="28" spans="1:22" ht="13.5">
      <c r="A28" s="17">
        <v>20</v>
      </c>
      <c r="B28" s="14" t="s">
        <v>30</v>
      </c>
      <c r="L28" s="26" t="s">
        <v>259</v>
      </c>
      <c r="M28" s="27" t="s">
        <v>177</v>
      </c>
      <c r="R28" s="31" t="s">
        <v>73</v>
      </c>
      <c r="S28" s="31" t="s">
        <v>233</v>
      </c>
      <c r="U28" s="17">
        <v>20</v>
      </c>
      <c r="V28" s="14" t="s">
        <v>130</v>
      </c>
    </row>
    <row r="29" spans="1:22" ht="13.5">
      <c r="A29" s="17">
        <v>21</v>
      </c>
      <c r="B29" s="14" t="s">
        <v>31</v>
      </c>
      <c r="F29" s="2" t="s">
        <v>82</v>
      </c>
      <c r="G29" s="2" t="s">
        <v>88</v>
      </c>
      <c r="L29" s="26" t="s">
        <v>260</v>
      </c>
      <c r="M29" s="27" t="s">
        <v>173</v>
      </c>
      <c r="R29" s="31" t="s">
        <v>228</v>
      </c>
      <c r="S29" s="31" t="s">
        <v>229</v>
      </c>
      <c r="U29" s="17">
        <v>21</v>
      </c>
      <c r="V29" s="14" t="s">
        <v>131</v>
      </c>
    </row>
    <row r="30" spans="1:22" ht="13.5">
      <c r="A30" s="17">
        <v>22</v>
      </c>
      <c r="B30" s="14" t="s">
        <v>32</v>
      </c>
      <c r="F30" s="2" t="s">
        <v>156</v>
      </c>
      <c r="G30" s="2">
        <v>500</v>
      </c>
      <c r="L30" s="26" t="s">
        <v>261</v>
      </c>
      <c r="M30" s="27" t="s">
        <v>175</v>
      </c>
      <c r="R30" s="31" t="s">
        <v>170</v>
      </c>
      <c r="S30" s="31" t="s">
        <v>232</v>
      </c>
      <c r="U30" s="17">
        <v>22</v>
      </c>
      <c r="V30" s="14" t="s">
        <v>132</v>
      </c>
    </row>
    <row r="31" spans="1:22" ht="13.5">
      <c r="A31" s="17">
        <v>23</v>
      </c>
      <c r="B31" s="14" t="s">
        <v>33</v>
      </c>
      <c r="F31" s="2" t="s">
        <v>157</v>
      </c>
      <c r="G31" s="2">
        <v>700</v>
      </c>
      <c r="L31" s="26" t="s">
        <v>65</v>
      </c>
      <c r="M31" s="27" t="s">
        <v>201</v>
      </c>
      <c r="R31" s="31" t="s">
        <v>235</v>
      </c>
      <c r="S31" s="31" t="s">
        <v>236</v>
      </c>
      <c r="U31" s="17">
        <v>23</v>
      </c>
      <c r="V31" s="14" t="s">
        <v>133</v>
      </c>
    </row>
    <row r="32" spans="1:22" ht="13.5">
      <c r="A32" s="17">
        <v>24</v>
      </c>
      <c r="B32" s="14" t="s">
        <v>34</v>
      </c>
      <c r="F32" s="2" t="s">
        <v>84</v>
      </c>
      <c r="G32" s="2">
        <v>900</v>
      </c>
      <c r="L32" s="26" t="s">
        <v>68</v>
      </c>
      <c r="M32" s="27" t="s">
        <v>202</v>
      </c>
      <c r="R32" s="31" t="s">
        <v>241</v>
      </c>
      <c r="S32" s="31" t="s">
        <v>242</v>
      </c>
      <c r="U32" s="17">
        <v>24</v>
      </c>
      <c r="V32" s="14" t="s">
        <v>134</v>
      </c>
    </row>
    <row r="33" spans="1:22" ht="13.5">
      <c r="A33" s="17">
        <v>25</v>
      </c>
      <c r="B33" s="14" t="s">
        <v>35</v>
      </c>
      <c r="F33" s="2" t="s">
        <v>83</v>
      </c>
      <c r="G33" s="2">
        <v>1200</v>
      </c>
      <c r="L33" s="26" t="s">
        <v>71</v>
      </c>
      <c r="M33" s="27" t="s">
        <v>203</v>
      </c>
      <c r="R33" s="31" t="s">
        <v>237</v>
      </c>
      <c r="S33" s="31" t="s">
        <v>238</v>
      </c>
      <c r="U33" s="17">
        <v>25</v>
      </c>
      <c r="V33" s="14" t="s">
        <v>135</v>
      </c>
    </row>
    <row r="34" spans="1:22" ht="13.5">
      <c r="A34" s="17">
        <v>26</v>
      </c>
      <c r="B34" s="14" t="s">
        <v>36</v>
      </c>
      <c r="L34" s="28" t="s">
        <v>73</v>
      </c>
      <c r="M34" s="29" t="s">
        <v>204</v>
      </c>
      <c r="R34" s="31" t="s">
        <v>239</v>
      </c>
      <c r="S34" s="31" t="s">
        <v>240</v>
      </c>
      <c r="U34" s="17">
        <v>26</v>
      </c>
      <c r="V34" s="14" t="s">
        <v>136</v>
      </c>
    </row>
    <row r="35" spans="1:22" ht="13.5">
      <c r="A35" s="17">
        <v>27</v>
      </c>
      <c r="B35" s="14" t="s">
        <v>37</v>
      </c>
      <c r="R35" s="31" t="s">
        <v>243</v>
      </c>
      <c r="S35" s="31" t="s">
        <v>207</v>
      </c>
      <c r="U35" s="17">
        <v>27</v>
      </c>
      <c r="V35" s="14" t="s">
        <v>137</v>
      </c>
    </row>
    <row r="36" spans="1:22" ht="13.5">
      <c r="A36" s="17">
        <v>28</v>
      </c>
      <c r="B36" s="14" t="s">
        <v>38</v>
      </c>
      <c r="R36" s="31" t="s">
        <v>255</v>
      </c>
      <c r="S36" s="31" t="s">
        <v>266</v>
      </c>
      <c r="U36" s="17">
        <v>28</v>
      </c>
      <c r="V36" s="14" t="s">
        <v>138</v>
      </c>
    </row>
    <row r="37" spans="1:22" ht="13.5">
      <c r="A37" s="17">
        <v>29</v>
      </c>
      <c r="B37" s="14" t="s">
        <v>39</v>
      </c>
      <c r="R37" s="1"/>
      <c r="S37" s="1"/>
      <c r="U37" s="17">
        <v>29</v>
      </c>
      <c r="V37" s="14" t="s">
        <v>139</v>
      </c>
    </row>
    <row r="38" spans="1:22" ht="13.5">
      <c r="A38" s="17">
        <v>30</v>
      </c>
      <c r="B38" s="14" t="s">
        <v>40</v>
      </c>
      <c r="R38" s="1"/>
      <c r="S38" s="1"/>
      <c r="U38" s="17">
        <v>30</v>
      </c>
      <c r="V38" s="14" t="s">
        <v>40</v>
      </c>
    </row>
    <row r="39" spans="1:22" ht="13.5">
      <c r="A39" s="17">
        <v>31</v>
      </c>
      <c r="B39" s="14" t="s">
        <v>41</v>
      </c>
      <c r="R39" s="1"/>
      <c r="S39" s="1"/>
      <c r="U39" s="17">
        <v>31</v>
      </c>
      <c r="V39" s="14" t="s">
        <v>140</v>
      </c>
    </row>
    <row r="40" spans="1:22" ht="13.5">
      <c r="A40" s="17">
        <v>32</v>
      </c>
      <c r="B40" s="14" t="s">
        <v>42</v>
      </c>
      <c r="R40" s="1"/>
      <c r="S40" s="1"/>
      <c r="U40" s="17">
        <v>32</v>
      </c>
      <c r="V40" s="14" t="s">
        <v>141</v>
      </c>
    </row>
    <row r="41" spans="1:22" ht="13.5">
      <c r="A41" s="17">
        <v>33</v>
      </c>
      <c r="B41" s="14" t="s">
        <v>43</v>
      </c>
      <c r="R41" s="1"/>
      <c r="S41" s="1"/>
      <c r="U41" s="17">
        <v>33</v>
      </c>
      <c r="V41" s="14" t="s">
        <v>142</v>
      </c>
    </row>
    <row r="42" spans="1:22" ht="13.5">
      <c r="A42" s="17">
        <v>34</v>
      </c>
      <c r="B42" s="14" t="s">
        <v>44</v>
      </c>
      <c r="U42" s="17">
        <v>34</v>
      </c>
      <c r="V42" s="14" t="s">
        <v>143</v>
      </c>
    </row>
    <row r="43" spans="1:22" ht="13.5">
      <c r="A43" s="17">
        <v>35</v>
      </c>
      <c r="B43" s="14" t="s">
        <v>53</v>
      </c>
      <c r="U43" s="17">
        <v>35</v>
      </c>
      <c r="V43" s="14" t="s">
        <v>144</v>
      </c>
    </row>
    <row r="44" spans="1:22" ht="13.5">
      <c r="A44" s="17">
        <v>40</v>
      </c>
      <c r="B44" s="14" t="s">
        <v>45</v>
      </c>
      <c r="U44" s="17">
        <v>40</v>
      </c>
      <c r="V44" s="14" t="s">
        <v>149</v>
      </c>
    </row>
    <row r="45" spans="1:22" ht="13.5">
      <c r="A45" s="17">
        <v>41</v>
      </c>
      <c r="B45" s="14" t="s">
        <v>46</v>
      </c>
      <c r="U45" s="17">
        <v>41</v>
      </c>
      <c r="V45" s="14" t="s">
        <v>150</v>
      </c>
    </row>
    <row r="46" spans="1:22" ht="13.5">
      <c r="A46" s="17">
        <v>42</v>
      </c>
      <c r="B46" s="14" t="s">
        <v>47</v>
      </c>
      <c r="U46" s="17">
        <v>42</v>
      </c>
      <c r="V46" s="14" t="s">
        <v>151</v>
      </c>
    </row>
    <row r="47" spans="1:22" ht="13.5">
      <c r="A47" s="17">
        <v>43</v>
      </c>
      <c r="B47" s="14" t="s">
        <v>48</v>
      </c>
      <c r="U47" s="17">
        <v>43</v>
      </c>
      <c r="V47" s="14" t="s">
        <v>152</v>
      </c>
    </row>
    <row r="48" spans="1:22" ht="13.5">
      <c r="A48" s="17">
        <v>44</v>
      </c>
      <c r="B48" s="14" t="s">
        <v>49</v>
      </c>
      <c r="U48" s="17">
        <v>44</v>
      </c>
      <c r="V48" s="14" t="s">
        <v>153</v>
      </c>
    </row>
    <row r="49" spans="1:22" ht="13.5">
      <c r="A49" s="17">
        <v>45</v>
      </c>
      <c r="B49" s="14" t="s">
        <v>50</v>
      </c>
      <c r="U49" s="17">
        <v>45</v>
      </c>
      <c r="V49" s="14" t="s">
        <v>154</v>
      </c>
    </row>
    <row r="50" spans="1:22" ht="13.5">
      <c r="A50" s="17">
        <v>46</v>
      </c>
      <c r="B50" s="14" t="s">
        <v>51</v>
      </c>
      <c r="U50" s="17">
        <v>46</v>
      </c>
      <c r="V50" s="14" t="s">
        <v>51</v>
      </c>
    </row>
    <row r="51" spans="1:22" ht="13.5">
      <c r="A51" s="17">
        <v>47</v>
      </c>
      <c r="B51" s="14" t="s">
        <v>52</v>
      </c>
      <c r="U51" s="17">
        <v>47</v>
      </c>
      <c r="V51" s="14" t="s">
        <v>155</v>
      </c>
    </row>
  </sheetData>
  <sheetProtection/>
  <printOptions/>
  <pageMargins left="0.7" right="0.7" top="0.75" bottom="0.75" header="0.3" footer="0.3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P3"/>
  <sheetViews>
    <sheetView zoomScalePageLayoutView="0" workbookViewId="0" topLeftCell="A1">
      <selection activeCell="A3" sqref="A3:P3"/>
    </sheetView>
  </sheetViews>
  <sheetFormatPr defaultColWidth="9.00390625" defaultRowHeight="13.5"/>
  <cols>
    <col min="2" max="2" width="12.625" style="0" customWidth="1"/>
    <col min="3" max="3" width="10.875" style="0" customWidth="1"/>
    <col min="4" max="4" width="4.25390625" style="0" customWidth="1"/>
  </cols>
  <sheetData>
    <row r="1" spans="1:16" ht="13.5">
      <c r="A1" s="132" t="s">
        <v>272</v>
      </c>
      <c r="B1" s="134" t="s">
        <v>273</v>
      </c>
      <c r="C1" s="136" t="s">
        <v>82</v>
      </c>
      <c r="D1" s="137"/>
      <c r="E1" s="136" t="s">
        <v>76</v>
      </c>
      <c r="F1" s="137"/>
      <c r="G1" s="140" t="s">
        <v>274</v>
      </c>
      <c r="H1" s="141"/>
      <c r="I1" s="140" t="s">
        <v>275</v>
      </c>
      <c r="J1" s="141"/>
      <c r="K1" s="142" t="s">
        <v>276</v>
      </c>
      <c r="L1" s="143"/>
      <c r="M1" s="134" t="s">
        <v>277</v>
      </c>
      <c r="N1" s="134" t="s">
        <v>278</v>
      </c>
      <c r="O1" s="141" t="s">
        <v>279</v>
      </c>
      <c r="P1" s="145" t="s">
        <v>280</v>
      </c>
    </row>
    <row r="2" spans="1:16" ht="14.25" thickBot="1">
      <c r="A2" s="133"/>
      <c r="B2" s="135"/>
      <c r="C2" s="138"/>
      <c r="D2" s="139"/>
      <c r="E2" s="79" t="s">
        <v>58</v>
      </c>
      <c r="F2" s="80" t="s">
        <v>74</v>
      </c>
      <c r="G2" s="79" t="s">
        <v>281</v>
      </c>
      <c r="H2" s="80" t="s">
        <v>282</v>
      </c>
      <c r="I2" s="81" t="s">
        <v>281</v>
      </c>
      <c r="J2" s="82" t="s">
        <v>283</v>
      </c>
      <c r="K2" s="81" t="s">
        <v>284</v>
      </c>
      <c r="L2" s="83" t="s">
        <v>283</v>
      </c>
      <c r="M2" s="135"/>
      <c r="N2" s="135"/>
      <c r="O2" s="144"/>
      <c r="P2" s="146"/>
    </row>
    <row r="3" spans="1:16" ht="33.75" customHeight="1" thickTop="1">
      <c r="A3" s="84"/>
      <c r="B3" s="85">
        <f>'申込一覧'!F11</f>
        <v>0</v>
      </c>
      <c r="C3" s="86">
        <f>'申込一覧'!K11</f>
        <v>0</v>
      </c>
      <c r="D3" s="87"/>
      <c r="E3" s="86">
        <f>'申込一覧'!D14</f>
        <v>0</v>
      </c>
      <c r="F3" s="88">
        <f>'申込一覧'!G14</f>
        <v>0</v>
      </c>
      <c r="G3" s="86">
        <f>'申込一覧'!D15</f>
        <v>0</v>
      </c>
      <c r="H3" s="88"/>
      <c r="I3" s="89">
        <f>'申込一覧'!G15</f>
        <v>0</v>
      </c>
      <c r="J3" s="87"/>
      <c r="K3" s="89">
        <f>'申込一覧'!I15</f>
        <v>0</v>
      </c>
      <c r="L3" s="87"/>
      <c r="M3" s="92">
        <f>'申込一覧'!I16</f>
        <v>0</v>
      </c>
      <c r="N3" s="85"/>
      <c r="O3" s="90"/>
      <c r="P3" s="91"/>
    </row>
  </sheetData>
  <sheetProtection/>
  <mergeCells count="11">
    <mergeCell ref="K1:L1"/>
    <mergeCell ref="M1:M2"/>
    <mergeCell ref="N1:N2"/>
    <mergeCell ref="O1:O2"/>
    <mergeCell ref="P1:P2"/>
    <mergeCell ref="A1:A2"/>
    <mergeCell ref="B1:B2"/>
    <mergeCell ref="C1:D2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2019-02-03T00:50:41Z</cp:lastPrinted>
  <dcterms:created xsi:type="dcterms:W3CDTF">2010-11-15T02:46:27Z</dcterms:created>
  <dcterms:modified xsi:type="dcterms:W3CDTF">2019-02-07T12:15:34Z</dcterms:modified>
  <cp:category/>
  <cp:version/>
  <cp:contentType/>
  <cp:contentStatus/>
</cp:coreProperties>
</file>